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\Desktop\"/>
    </mc:Choice>
  </mc:AlternateContent>
  <xr:revisionPtr revIDLastSave="0" documentId="8_{DA08164E-6621-4135-82CF-5C771585C519}" xr6:coauthVersionLast="47" xr6:coauthVersionMax="47" xr10:uidLastSave="{00000000-0000-0000-0000-000000000000}"/>
  <bookViews>
    <workbookView xWindow="-120" yWindow="-120" windowWidth="21840" windowHeight="13140" xr2:uid="{316BDBA3-C431-40A5-8BD0-C43B69C17232}"/>
  </bookViews>
  <sheets>
    <sheet name="四季 " sheetId="1" r:id="rId1"/>
    <sheet name="99委辦 (2)" sheetId="2" r:id="rId2"/>
    <sheet name="99補助(2)" sheetId="3" r:id="rId3"/>
    <sheet name="主計4" sheetId="4" r:id="rId4"/>
  </sheets>
  <calcPr calcId="191029" fullCalcOnLoad="1"/>
</workbook>
</file>

<file path=xl/calcChain.xml><?xml version="1.0" encoding="utf-8"?>
<calcChain xmlns="http://schemas.openxmlformats.org/spreadsheetml/2006/main">
  <c r="I40" i="4" l="1"/>
  <c r="I39" i="4"/>
  <c r="I38" i="4"/>
  <c r="I37" i="4"/>
  <c r="I36" i="4"/>
  <c r="I10" i="4" s="1"/>
  <c r="I35" i="4"/>
  <c r="I34" i="4"/>
  <c r="I33" i="4"/>
  <c r="I32" i="4"/>
  <c r="I31" i="4"/>
  <c r="I28" i="4"/>
  <c r="I27" i="4"/>
  <c r="F27" i="4"/>
  <c r="F10" i="4" s="1"/>
  <c r="I26" i="4"/>
  <c r="K10" i="4"/>
  <c r="J10" i="4"/>
  <c r="H10" i="4"/>
  <c r="G10" i="4"/>
  <c r="E54" i="3"/>
  <c r="D54" i="3"/>
  <c r="G53" i="3"/>
  <c r="G52" i="3"/>
  <c r="G51" i="3"/>
  <c r="G50" i="3"/>
  <c r="G54" i="3" s="1"/>
  <c r="G48" i="3"/>
  <c r="E48" i="3"/>
  <c r="D48" i="3"/>
  <c r="F44" i="3"/>
  <c r="E44" i="3"/>
  <c r="D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44" i="3" s="1"/>
  <c r="E25" i="3"/>
  <c r="D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25" i="3" s="1"/>
  <c r="I26" i="2"/>
  <c r="D26" i="2"/>
  <c r="L25" i="2"/>
  <c r="L24" i="2"/>
  <c r="L23" i="2"/>
  <c r="L22" i="2"/>
  <c r="L21" i="2"/>
  <c r="L26" i="2" s="1"/>
  <c r="I19" i="2"/>
  <c r="D19" i="2"/>
  <c r="L18" i="2"/>
  <c r="L17" i="2"/>
  <c r="L16" i="2"/>
  <c r="L15" i="2"/>
  <c r="L14" i="2"/>
  <c r="L13" i="2"/>
  <c r="L12" i="2"/>
  <c r="L11" i="2"/>
  <c r="L10" i="2"/>
  <c r="L9" i="2"/>
  <c r="L8" i="2"/>
  <c r="L7" i="2"/>
  <c r="L19" i="2" s="1"/>
  <c r="D18" i="1"/>
</calcChain>
</file>

<file path=xl/sharedStrings.xml><?xml version="1.0" encoding="utf-8"?>
<sst xmlns="http://schemas.openxmlformats.org/spreadsheetml/2006/main" count="568" uniqueCount="279">
  <si>
    <t>行政院文化建設委員會及所屬公款補助團體、個人情形季報表</t>
  </si>
  <si>
    <t>國立台灣工藝研究發展中心</t>
  </si>
  <si>
    <t>99年度(第 四 季)</t>
  </si>
  <si>
    <t>補助單位</t>
  </si>
  <si>
    <t>補助事項或用途</t>
  </si>
  <si>
    <t>撥款金額</t>
  </si>
  <si>
    <t>補助預算計畫名稱</t>
  </si>
  <si>
    <t>臺灣工藝之家協會</t>
  </si>
  <si>
    <t>生活工藝美學巡迴展覽補助</t>
  </si>
  <si>
    <t>工藝研究所業務</t>
  </si>
  <si>
    <t>文博會當代文化創意工藝展</t>
  </si>
  <si>
    <t>財團法人數火紀念紙文化基金會</t>
  </si>
  <si>
    <t>夢想起飛的季節-特展</t>
  </si>
  <si>
    <t>臺灣觀光特產協會</t>
  </si>
  <si>
    <t>臺灣百大觀光特產甄選暨國際觀光特產展</t>
  </si>
  <si>
    <t>中華民國設計師協會</t>
  </si>
  <si>
    <t>漆藝新自然風家居用品設計開發</t>
  </si>
  <si>
    <t>布梭工作坊</t>
  </si>
  <si>
    <t>變與不變-植物染十年軌跡補助展覽專輯案</t>
  </si>
  <si>
    <t>中華陶藝協會</t>
  </si>
  <si>
    <t>上海國際陶瓷生活藝術博覽會-台灣當代陶藝展</t>
  </si>
  <si>
    <t>異數宣言股份有限公司</t>
  </si>
  <si>
    <t>工藝體驗示範空間設置補助</t>
  </si>
  <si>
    <t>南投縣生活重建協會31家</t>
  </si>
  <si>
    <t>多角化社區工藝扶植計畫補助案</t>
  </si>
  <si>
    <t>土元素陶園坊13家</t>
  </si>
  <si>
    <t>工藝創新育成核心設備補助(資本門)</t>
  </si>
  <si>
    <t>合計</t>
  </si>
  <si>
    <t>委託辦理計畫(事項)經費報告表</t>
  </si>
  <si>
    <t>中華民國99年度</t>
  </si>
  <si>
    <t>年
度
別</t>
  </si>
  <si>
    <t>接受委託各單位或個人名稱</t>
  </si>
  <si>
    <t>委託辦理事項</t>
  </si>
  <si>
    <t>合約金額</t>
  </si>
  <si>
    <t>訂約日期</t>
  </si>
  <si>
    <t>完成時間</t>
  </si>
  <si>
    <t>經                費                   支              出</t>
  </si>
  <si>
    <t>按政府
採購法
辦理</t>
  </si>
  <si>
    <t>委託辦理事項類
別(請勾選)-</t>
  </si>
  <si>
    <t>報告</t>
  </si>
  <si>
    <t>評審</t>
  </si>
  <si>
    <t>委託事項(報告)處理</t>
  </si>
  <si>
    <t>是否派員就地抽查</t>
  </si>
  <si>
    <t>備註</t>
  </si>
  <si>
    <t>金                                                    額</t>
  </si>
  <si>
    <t>委託研究計畫</t>
  </si>
  <si>
    <t>其他
委託
事項</t>
  </si>
  <si>
    <t>有</t>
  </si>
  <si>
    <t>無</t>
  </si>
  <si>
    <t>存參</t>
  </si>
  <si>
    <t>納入
計畫
實施</t>
  </si>
  <si>
    <t>其他</t>
  </si>
  <si>
    <t>預定</t>
  </si>
  <si>
    <t>實際</t>
  </si>
  <si>
    <t>科目</t>
  </si>
  <si>
    <t>實現數</t>
  </si>
  <si>
    <t>應付數</t>
  </si>
  <si>
    <t>保留數</t>
  </si>
  <si>
    <t>是</t>
  </si>
  <si>
    <t>否</t>
  </si>
  <si>
    <t>行政
及政
策類</t>
  </si>
  <si>
    <t>科學
及技
術類</t>
  </si>
  <si>
    <t>朝陽科技大學</t>
  </si>
  <si>
    <t>地方工藝產業特展</t>
  </si>
  <si>
    <t xml:space="preserve"> 98.11.05</t>
  </si>
  <si>
    <t xml:space="preserve"> 99.01.15</t>
  </si>
  <si>
    <t>99.01.15</t>
  </si>
  <si>
    <t>因人力有限致無法派員查核。</t>
  </si>
  <si>
    <t>財團法人樹火紀念紙文化基金會</t>
  </si>
  <si>
    <t>台灣工藝典藏特展規劃</t>
  </si>
  <si>
    <t>98.08.03</t>
  </si>
  <si>
    <t>98.10.30</t>
  </si>
  <si>
    <t>99.03.31</t>
  </si>
  <si>
    <t>崑山科技大學</t>
  </si>
  <si>
    <t>府城刺繡與婚習俗禮品材質文飾分析資料庫建置(二期款)</t>
  </si>
  <si>
    <t>98.08.10</t>
  </si>
  <si>
    <t>99.05.30</t>
  </si>
  <si>
    <t>南投縣國姓鄉北山國民小學</t>
  </si>
  <si>
    <t>校園生活工藝種子教師培育計畫</t>
  </si>
  <si>
    <t>99.05.27</t>
  </si>
  <si>
    <t>99.08.31</t>
  </si>
  <si>
    <t>大陸地區工藝文化專業人士訪台計畫</t>
  </si>
  <si>
    <t>99.08.04</t>
  </si>
  <si>
    <t>99.12.10</t>
  </si>
  <si>
    <t>1.因人力有限致無法派員查核。
2.本案於99/6/19奉核，由於協會行政業務緣故及計畫書多次修正，致簽約時程延後。</t>
  </si>
  <si>
    <t>大葉大學</t>
  </si>
  <si>
    <t>工藝文化資料檔案分析建置藍染工藝四單元計畫</t>
  </si>
  <si>
    <t>99.05.03</t>
  </si>
  <si>
    <t>99.12.31</t>
  </si>
  <si>
    <t>財團法人國家文化藝術基金會</t>
  </si>
  <si>
    <t>地方工藝特色產業創意設計輔導暨文化行銷推廣計畫</t>
  </si>
  <si>
    <t>99.06.01</t>
  </si>
  <si>
    <t>雲林科技大學</t>
  </si>
  <si>
    <t>臺灣工藝家空間改善及服務品質提升計畫</t>
  </si>
  <si>
    <t>98.10.15</t>
  </si>
  <si>
    <t>99.10.31</t>
  </si>
  <si>
    <t>屏東縣政府等13家</t>
  </si>
  <si>
    <t>台灣工藝之家初審工作費</t>
  </si>
  <si>
    <t>98.10.28</t>
  </si>
  <si>
    <t>99.02.28</t>
  </si>
  <si>
    <t>國立東華大學</t>
  </si>
  <si>
    <t>東區工藝育成中心-成立揭牌儀式暨專題講座活動</t>
  </si>
  <si>
    <t>99.10.13</t>
  </si>
  <si>
    <t>99.12.20</t>
  </si>
  <si>
    <t>99.12.13</t>
  </si>
  <si>
    <t>1.因人力有限致無法派員查核。
2.本案規劃及蒐集資料時間較長，致未於6月底簽約。</t>
  </si>
  <si>
    <t>樹德科技大學</t>
  </si>
  <si>
    <t>南區工藝育成中設置</t>
  </si>
  <si>
    <t>99.11.30</t>
  </si>
  <si>
    <t>99.12.25</t>
  </si>
  <si>
    <t>創意市集攤位桌椅設計製作</t>
  </si>
  <si>
    <t>99.08.05</t>
  </si>
  <si>
    <t>1.因人力有限致無法派員查核。
2.本案3月詢委託規畫，因設計案經4次修正始定案，致延後簽約期</t>
  </si>
  <si>
    <t>陳新上</t>
  </si>
  <si>
    <t>從地方特色到國際思潮-苗栗陶瓷再出發</t>
  </si>
  <si>
    <t>98.09.01</t>
  </si>
  <si>
    <t>99.04.30</t>
  </si>
  <si>
    <t>國立台北教育大學</t>
  </si>
  <si>
    <t>98年年度玩具工藝文化委託研究</t>
  </si>
  <si>
    <t>98.11.18</t>
  </si>
  <si>
    <t>99.06.30</t>
  </si>
  <si>
    <t>國立台中教育大學</t>
  </si>
  <si>
    <t>臺灣陶藝前輩-林葆家生命史調查研究計畫</t>
  </si>
  <si>
    <t>99.04.09</t>
  </si>
  <si>
    <t>99.12.15</t>
  </si>
  <si>
    <t>臺灣百年工藝研究</t>
  </si>
  <si>
    <t>98.11.16</t>
  </si>
  <si>
    <t>臺灣工藝文化研究-臺灣百年木工藝家具研究案</t>
  </si>
  <si>
    <t>99.12.22</t>
  </si>
  <si>
    <t>100.10.31</t>
  </si>
  <si>
    <t>1.因人力有限致無法派員查核。
2.本案因配合文化館展覽檔期調整，致順延招標及執行期程。</t>
  </si>
  <si>
    <t>國立台灣工藝研究哪展中心</t>
  </si>
  <si>
    <t>補、捐(獎)助其他政府機關團體私人經費報告表</t>
  </si>
  <si>
    <t>受補(捐)助單位名稱</t>
  </si>
  <si>
    <t>補、捐(獎)助計畫名稱</t>
  </si>
  <si>
    <t>列支科目名稱</t>
  </si>
  <si>
    <t>補、捐(獎)助金額</t>
  </si>
  <si>
    <t>計畫執行情形</t>
  </si>
  <si>
    <t>是否納入受補助單位預算</t>
  </si>
  <si>
    <t>計畫未完成原因</t>
  </si>
  <si>
    <t>計劃完成結餘數</t>
  </si>
  <si>
    <t>備     註</t>
  </si>
  <si>
    <t>預算數
(1)</t>
  </si>
  <si>
    <t>決算數</t>
  </si>
  <si>
    <t>預決比較增減數算
(3)=(1)-(2)</t>
  </si>
  <si>
    <t>已撥數</t>
  </si>
  <si>
    <t>未撥數</t>
  </si>
  <si>
    <t>合計(2)</t>
  </si>
  <si>
    <t>已完成</t>
  </si>
  <si>
    <t>未完成</t>
  </si>
  <si>
    <t>金額</t>
  </si>
  <si>
    <t>收回繳
庫日期</t>
  </si>
  <si>
    <t>六.對國內團體之捐助</t>
  </si>
  <si>
    <t>2.其他團體</t>
  </si>
  <si>
    <t>南投現藝竹學會2家</t>
  </si>
  <si>
    <t>南投貓羅溪畔沙雕藝術節</t>
  </si>
  <si>
    <t>ˇ</t>
  </si>
  <si>
    <t>南投縣草屯鎮草協墩文教基金會</t>
  </si>
  <si>
    <t>草鞋墩迎春踩街活動補助費</t>
  </si>
  <si>
    <t>中華鄉村發展學會</t>
  </si>
  <si>
    <t>工藝之家集集花燈製作補助</t>
  </si>
  <si>
    <t>臺灣古文書學會</t>
  </si>
  <si>
    <t>日本沖繩展補助尾款</t>
  </si>
  <si>
    <t>苗栗縣苑裡鎮山腳社區發展協會</t>
  </si>
  <si>
    <t>藺編．人-苑裡地區傳統藺編形構技術之研究</t>
  </si>
  <si>
    <t>南投縣生活重建協會等31家</t>
  </si>
  <si>
    <t>土元素陶園坊等13家</t>
  </si>
  <si>
    <t>八.其他補助及捐助</t>
  </si>
  <si>
    <t>呂秉承等6人</t>
  </si>
  <si>
    <t>2010年冬奧文化活動燈節戶外藝術展活動</t>
  </si>
  <si>
    <t>張瑛玲等16團隊</t>
  </si>
  <si>
    <t>工藝新趣-新工藝人才入籍徵選計畫</t>
  </si>
  <si>
    <t>林文嶽等18人</t>
  </si>
  <si>
    <t>第二期台灣工藝之家空間改善暨服務品質提升計畫</t>
  </si>
  <si>
    <t>張家興等9人</t>
  </si>
  <si>
    <t>工藝之家及資深工藝師災害及意外傷救(補)助</t>
  </si>
  <si>
    <t>蘇建安等8人</t>
  </si>
  <si>
    <r>
      <t>工藝時尚</t>
    </r>
    <r>
      <rPr>
        <b/>
        <sz val="10"/>
        <color rgb="FFFF0000"/>
        <rFont val="新細明體"/>
        <family val="1"/>
        <charset val="136"/>
      </rPr>
      <t>米蘭</t>
    </r>
    <r>
      <rPr>
        <sz val="10"/>
        <color rgb="FF0000FF"/>
        <rFont val="新細明體"/>
        <family val="1"/>
        <charset val="136"/>
      </rPr>
      <t>國際家具展設計師工藝師旅費補助</t>
    </r>
  </si>
  <si>
    <t>葉基祥等4人</t>
  </si>
  <si>
    <r>
      <t>工藝時尚</t>
    </r>
    <r>
      <rPr>
        <b/>
        <sz val="10"/>
        <color rgb="FFFF0000"/>
        <rFont val="新細明體"/>
        <family val="1"/>
        <charset val="136"/>
      </rPr>
      <t>法國巴黎</t>
    </r>
    <r>
      <rPr>
        <sz val="10"/>
        <color rgb="FF0000FF"/>
        <rFont val="新細明體"/>
        <family val="1"/>
        <charset val="136"/>
      </rPr>
      <t>家飾用品展設計師工藝師旅費補助</t>
    </r>
  </si>
  <si>
    <t>潘思妤等9人</t>
  </si>
  <si>
    <t>東京國際家居生活設計展佈展參展</t>
  </si>
  <si>
    <t>彭春林等11人</t>
  </si>
  <si>
    <t>工藝品牌形塑計畫-品牌包裝成果量產</t>
  </si>
  <si>
    <t>陳逸等9人</t>
  </si>
  <si>
    <t>專業交流及斯延創系計畫-機能性藝術物件</t>
  </si>
  <si>
    <t>陳逢顯等15人</t>
  </si>
  <si>
    <t>輔導工藝之家開設網路商店</t>
  </si>
  <si>
    <r>
      <t>蘇建安等1</t>
    </r>
    <r>
      <rPr>
        <sz val="12"/>
        <color theme="1"/>
        <rFont val="新細明體"/>
        <family val="1"/>
        <charset val="136"/>
      </rPr>
      <t>5人</t>
    </r>
  </si>
  <si>
    <t>心，在地-日月潭工藝伴手禮補助學員參訪研習計畫</t>
  </si>
  <si>
    <t>吳樹發等7人</t>
  </si>
  <si>
    <t>漆工藝研究會工藝轉型扶植計畫-漆藝新自然家居用品設計開發</t>
  </si>
  <si>
    <t>李林穎等11人</t>
  </si>
  <si>
    <t>工藝綠色生活演繹展工藝家大陸上海旅費</t>
  </si>
  <si>
    <t>詹明娟等9人</t>
  </si>
  <si>
    <t>臺灣藍-產品開發計畫補助款</t>
  </si>
  <si>
    <t>劉芳珍等8人</t>
  </si>
  <si>
    <t>植物染人才培訓研發作品加值計畫</t>
  </si>
  <si>
    <t>康雅筑等1人</t>
  </si>
  <si>
    <t>國際工藝競賽入選者補助費</t>
  </si>
  <si>
    <t>林潔怡等2人</t>
  </si>
  <si>
    <t>德國慕尼黑TALENTE2010國際競賽入選參訪</t>
  </si>
  <si>
    <t>九.獎助</t>
  </si>
  <si>
    <t>1.對學生之獎助</t>
  </si>
  <si>
    <t>胡育芳5人</t>
  </si>
  <si>
    <t>獎助博碩士班學生從事台灣工藝文化相關研究學位論文計畫</t>
  </si>
  <si>
    <t>6.獎勵及慰問</t>
  </si>
  <si>
    <t>陳瑛眉等9人</t>
  </si>
  <si>
    <t>工藝新趣作品參賽獲獎獎金</t>
  </si>
  <si>
    <t>吳宜纹等26人</t>
  </si>
  <si>
    <t>臺灣工藝競賽獎金</t>
  </si>
  <si>
    <t>蘇世雄等1人</t>
  </si>
  <si>
    <t>國家工藝成就獎</t>
  </si>
  <si>
    <t>退休人員三節慰問金</t>
  </si>
  <si>
    <t xml:space="preserve"> </t>
  </si>
  <si>
    <t>中央各部會對國內團體捐助情形季報表</t>
  </si>
  <si>
    <t>民國99年度第4季</t>
  </si>
  <si>
    <t>機關名稱:文化建設委員會及所屬(03070)</t>
  </si>
  <si>
    <t>單位：元</t>
  </si>
  <si>
    <t>工作計畫科目名稱</t>
  </si>
  <si>
    <t>GBA值
(請勿更正
本欄資料)</t>
  </si>
  <si>
    <t>預算數
(僅列補助國內
團體預算金額)</t>
  </si>
  <si>
    <t>補助對象
(團體全銜)</t>
  </si>
  <si>
    <t>補助計畫案總經費及分攤情形</t>
  </si>
  <si>
    <t>撥款情形</t>
  </si>
  <si>
    <t>分攤補助款機關名稱</t>
  </si>
  <si>
    <t>是否應編製會計報告或收支清單</t>
  </si>
  <si>
    <t>原始憑證送審計機關(P,Q,R行3選1)</t>
  </si>
  <si>
    <t>上季原計畫名稱(名稱有更改時才需輸入)</t>
  </si>
  <si>
    <t>本機關補
助金額</t>
  </si>
  <si>
    <t>他機關補
助金額</t>
  </si>
  <si>
    <t>團體自
付金額</t>
  </si>
  <si>
    <t>本季</t>
  </si>
  <si>
    <t>截至本季累
計撥款金額</t>
  </si>
  <si>
    <t>受委託撥款機關(款項委託由地方政府轉發者始填列本欄)</t>
  </si>
  <si>
    <t>符合審計機關審核團體</t>
  </si>
  <si>
    <t>審計機關</t>
  </si>
  <si>
    <t>私人領受公款補助辦法</t>
  </si>
  <si>
    <t>核准日期</t>
  </si>
  <si>
    <t>第6條規定(備註2)(打V)</t>
  </si>
  <si>
    <t>文號(選否時需填)</t>
  </si>
  <si>
    <t>文化建設委員會及所屬總計</t>
  </si>
  <si>
    <t>文化發展業務</t>
  </si>
  <si>
    <t xml:space="preserve">  文化發展策劃與推動</t>
  </si>
  <si>
    <t xml:space="preserve">  文化創意產業發展計畫</t>
  </si>
  <si>
    <t xml:space="preserve">  文化設施規劃與設置</t>
  </si>
  <si>
    <t>人文及文化傳播業務</t>
  </si>
  <si>
    <t xml:space="preserve">  文學歷史語文及文化傳播工作</t>
  </si>
  <si>
    <t>社區營造業務</t>
  </si>
  <si>
    <t>表演及視覺藝術業務</t>
  </si>
  <si>
    <t xml:space="preserve">  視覺藝術之策劃與推動</t>
  </si>
  <si>
    <t xml:space="preserve">  表演藝術之策劃與推動</t>
  </si>
  <si>
    <t xml:space="preserve">  衛武營藝術文化中心籌備業務</t>
  </si>
  <si>
    <t>國際文化交流業務</t>
  </si>
  <si>
    <t>文化資產業務</t>
  </si>
  <si>
    <t xml:space="preserve">  文化資產總管理處籌備業務</t>
  </si>
  <si>
    <t xml:space="preserve">  工藝研究所業務</t>
  </si>
  <si>
    <r>
      <t>工藝創新育成核心設備補助</t>
    </r>
    <r>
      <rPr>
        <sz val="12"/>
        <color rgb="FFFF0000"/>
        <rFont val="細明體"/>
        <family val="3"/>
        <charset val="136"/>
      </rPr>
      <t>(資本門)</t>
    </r>
  </si>
  <si>
    <t xml:space="preserve">  傳統藝術總處籌備業務</t>
  </si>
  <si>
    <t>生活美學業務</t>
  </si>
  <si>
    <t xml:space="preserve">  新竹生活美學館業務</t>
  </si>
  <si>
    <t xml:space="preserve">  彰化生活美學館業務</t>
  </si>
  <si>
    <t xml:space="preserve">  臺南生活美學館業務</t>
  </si>
  <si>
    <t xml:space="preserve">  臺東生活美學館業務</t>
  </si>
  <si>
    <t>1.本系統填報範圍僅包括預算科目編列獎補助費(0400)項下二級用途別為「對國內團體之捐助」之計畫項目。</t>
  </si>
  <si>
    <t>2.每一季如有新增工作計畫科目名稱時請依序填列於最後一項(在A行中)後面,而D行有新增時,不限</t>
  </si>
  <si>
    <t>3.在A列的工作計畫分大分類及中分類,中分類請縮排(用1或2個半形空白字元),各季同樣的工作計畫名稱及編號須一致(如工作計畫有編號時,亦視同計畫名稱的一部份),如有不同,請在[上季計畫名稱欄],填寫原計畫名稱(有編號需包含)</t>
  </si>
  <si>
    <t>4.GBA值第一季請自行修改,其他各季,由本中心提供,不用輸入(B行),預算欄位(C行)在各季可更改數值</t>
  </si>
  <si>
    <t>5.在結尾時保留一空白列,有資料的各列,請勿在中間插入空白列</t>
  </si>
  <si>
    <t>6.在D行字尾有小計或合計或總計的項目不予存入資料庫內,亦不檢誤,有自己部會統計時,請寫在D列內</t>
  </si>
  <si>
    <t>7.本機關補助金額+他機關補助金額+團體自付金額=合計</t>
  </si>
  <si>
    <t>8.主計畫下有子計畫時,應填寫主計畫的各欄統計金額,且主計畫之預算金額&gt;=各子計畫的預算金額,其他各欄由子計畫加總核對..如沒有子計畫,請填相關的金額欄位..</t>
  </si>
  <si>
    <t>9.主計畫需有一列為小計（如主計畫只佔一列則有沒有小計列都可），子計畫則不要有小計列</t>
  </si>
  <si>
    <t>10.各列之本機關補助金額 &gt;= 各列之截至本季累計撥款金額及本季金額</t>
  </si>
  <si>
    <t>11.第一列總計之值,可作為上傳資料後,檢核之用</t>
  </si>
  <si>
    <t>12.工作表單名稱,請只保留本季資料,其餘表單請刪除.</t>
  </si>
  <si>
    <t>備註:</t>
  </si>
  <si>
    <t>1.原始憑證是否須送審計機關送審請以勾選方式表達。</t>
  </si>
  <si>
    <t>2.依審計機關審核團體私人領受公款補助辦法第6條規定:「領受公款補助之各團體，如其所領受之補助款僅為其經常或臨時支出之一部分者，得由主管機關先憑領據列報，審計機關於必要時，得派員抽查之」，因該項補助款無原始憑證，故無須送審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</si>
</sst>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 &quot;;#,##0&quot; &quot;;&quot;- &quot;;&quot; &quot;@&quot; &quot;"/>
    <numFmt numFmtId="177" formatCode="#,##0&quot; &quot;;#,##0&quot; &quot;;&quot;-&quot;#&quot; &quot;;&quot; &quot;@&quot; &quot;"/>
    <numFmt numFmtId="178" formatCode="#,##0&quot; &quot;"/>
    <numFmt numFmtId="179" formatCode="yyyy/mm/dd"/>
    <numFmt numFmtId="180" formatCode="#,##0.00&quot; &quot;;#,##0.00&quot; &quot;;&quot;-&quot;#&quot; &quot;;&quot; &quot;@&quot; &quot;"/>
    <numFmt numFmtId="181" formatCode="[$NT$-404]#,##0.00;[Red]&quot;-&quot;[$NT$-404]#,##0.00"/>
  </numFmts>
  <fonts count="42" x14ac:knownFonts="1"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i/>
      <sz val="16"/>
      <color theme="1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  <font>
      <b/>
      <sz val="16"/>
      <color rgb="FF000080"/>
      <name val="標楷體"/>
      <family val="4"/>
      <charset val="136"/>
    </font>
    <font>
      <sz val="12"/>
      <color rgb="FF0000FF"/>
      <name val="標楷體"/>
      <family val="4"/>
      <charset val="136"/>
    </font>
    <font>
      <b/>
      <sz val="18"/>
      <color rgb="FF0000FF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color rgb="FF0000FF"/>
      <name val="細明體"/>
      <family val="3"/>
      <charset val="136"/>
    </font>
    <font>
      <sz val="12"/>
      <color rgb="FFFF0000"/>
      <name val="細明體"/>
      <family val="3"/>
      <charset val="136"/>
    </font>
    <font>
      <sz val="10"/>
      <color rgb="FF0000FF"/>
      <name val="細明體"/>
      <family val="3"/>
      <charset val="136"/>
    </font>
    <font>
      <b/>
      <sz val="10"/>
      <color rgb="FF993366"/>
      <name val="細明體"/>
      <family val="3"/>
      <charset val="136"/>
    </font>
    <font>
      <sz val="9"/>
      <name val="新細明體"/>
      <family val="1"/>
      <charset val="136"/>
    </font>
    <font>
      <sz val="18"/>
      <color rgb="FF0000FF"/>
      <name val="新細明體"/>
      <family val="1"/>
      <charset val="136"/>
    </font>
    <font>
      <b/>
      <sz val="18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0"/>
      <color rgb="FF0000FF"/>
      <name val="新細明體"/>
      <family val="1"/>
      <charset val="136"/>
    </font>
    <font>
      <sz val="8"/>
      <color rgb="FF0000FF"/>
      <name val="新細明體"/>
      <family val="1"/>
      <charset val="136"/>
    </font>
    <font>
      <sz val="10"/>
      <color rgb="FF000080"/>
      <name val="新細明體"/>
      <family val="1"/>
      <charset val="136"/>
    </font>
    <font>
      <sz val="12"/>
      <color rgb="FF00008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2"/>
      <color rgb="FF003366"/>
      <name val="新細明體"/>
      <family val="1"/>
      <charset val="136"/>
    </font>
    <font>
      <sz val="11"/>
      <color rgb="FF0000FF"/>
      <name val="新細明體"/>
      <family val="1"/>
      <charset val="136"/>
    </font>
    <font>
      <sz val="16"/>
      <color rgb="FF0000FF"/>
      <name val="新細明體"/>
      <family val="1"/>
      <charset val="136"/>
    </font>
    <font>
      <b/>
      <sz val="16"/>
      <color rgb="FFFF000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sz val="10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0"/>
      <color rgb="FF80000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sz val="20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sz val="16"/>
      <color theme="1"/>
      <name val="細明體"/>
      <family val="3"/>
      <charset val="136"/>
    </font>
    <font>
      <sz val="12"/>
      <color rgb="FF000000"/>
      <name val="細明體"/>
      <family val="3"/>
      <charset val="136"/>
    </font>
    <font>
      <sz val="11"/>
      <color rgb="FFFF0000"/>
      <name val="細明體"/>
      <family val="3"/>
      <charset val="136"/>
    </font>
    <font>
      <sz val="11"/>
      <color rgb="FF0000FF"/>
      <name val="細明體"/>
      <family val="3"/>
      <charset val="136"/>
    </font>
    <font>
      <sz val="11"/>
      <color theme="1"/>
      <name val="細明體"/>
      <family val="3"/>
      <charset val="136"/>
    </font>
    <font>
      <sz val="12"/>
      <color rgb="FF000080"/>
      <name val="細明體"/>
      <family val="3"/>
      <charset val="136"/>
    </font>
    <font>
      <sz val="14"/>
      <color rgb="FFFF0000"/>
      <name val="細明體"/>
      <family val="3"/>
      <charset val="136"/>
    </font>
    <font>
      <sz val="14"/>
      <color theme="1"/>
      <name val="細明體"/>
      <family val="3"/>
      <charset val="136"/>
    </font>
    <font>
      <sz val="14"/>
      <color rgb="FF008000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FFFF99"/>
        <bgColor rgb="FFFFFF99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>
      <alignment vertical="center"/>
    </xf>
    <xf numFmtId="180" fontId="1" fillId="0" borderId="0">
      <alignment vertical="center"/>
    </xf>
    <xf numFmtId="176" fontId="1" fillId="0" borderId="0">
      <alignment vertical="center"/>
    </xf>
    <xf numFmtId="0" fontId="2" fillId="0" borderId="0">
      <alignment horizontal="center" vertical="center"/>
    </xf>
    <xf numFmtId="0" fontId="2" fillId="0" borderId="0">
      <alignment horizontal="center" vertical="center" textRotation="90"/>
    </xf>
    <xf numFmtId="0" fontId="3" fillId="0" borderId="0">
      <alignment vertical="center"/>
    </xf>
    <xf numFmtId="181" fontId="3" fillId="0" borderId="0">
      <alignment vertical="center"/>
    </xf>
    <xf numFmtId="0" fontId="1" fillId="0" borderId="0"/>
    <xf numFmtId="0" fontId="1" fillId="0" borderId="0"/>
  </cellStyleXfs>
  <cellXfs count="196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2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6" fontId="9" fillId="0" borderId="0" xfId="2" applyFont="1" applyFill="1" applyBorder="1" applyAlignment="1" applyProtection="1">
      <alignment vertical="center"/>
    </xf>
    <xf numFmtId="0" fontId="10" fillId="0" borderId="2" xfId="0" applyFont="1" applyFill="1" applyBorder="1" applyAlignment="1">
      <alignment horizontal="left" vertical="center" wrapText="1"/>
    </xf>
    <xf numFmtId="177" fontId="8" fillId="0" borderId="0" xfId="1" applyNumberFormat="1" applyFont="1" applyFill="1" applyBorder="1" applyAlignment="1" applyProtection="1">
      <alignment vertical="center"/>
    </xf>
    <xf numFmtId="0" fontId="11" fillId="0" borderId="2" xfId="0" applyFont="1" applyFill="1" applyBorder="1" applyAlignment="1">
      <alignment horizontal="left" vertical="center" wrapText="1"/>
    </xf>
    <xf numFmtId="176" fontId="9" fillId="0" borderId="2" xfId="2" applyFont="1" applyFill="1" applyBorder="1" applyAlignment="1" applyProtection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176" fontId="8" fillId="0" borderId="0" xfId="2" applyFont="1" applyFill="1" applyBorder="1" applyAlignment="1" applyProtection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Fill="1">
      <alignment vertical="center"/>
    </xf>
    <xf numFmtId="176" fontId="4" fillId="2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>
      <alignment vertical="center"/>
    </xf>
    <xf numFmtId="0" fontId="16" fillId="0" borderId="3" xfId="0" applyFont="1" applyFill="1" applyBorder="1">
      <alignment vertical="center"/>
    </xf>
    <xf numFmtId="176" fontId="15" fillId="0" borderId="3" xfId="2" applyFont="1" applyFill="1" applyBorder="1" applyAlignment="1" applyProtection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6" fontId="15" fillId="0" borderId="0" xfId="2" applyFont="1" applyFill="1" applyBorder="1" applyAlignment="1" applyProtection="1">
      <alignment vertical="center"/>
    </xf>
    <xf numFmtId="3" fontId="15" fillId="0" borderId="3" xfId="0" applyNumberFormat="1" applyFont="1" applyFill="1" applyBorder="1" applyAlignment="1" applyProtection="1">
      <alignment horizontal="right" vertical="center"/>
      <protection locked="0"/>
    </xf>
    <xf numFmtId="0" fontId="16" fillId="0" borderId="3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>
      <alignment vertical="center"/>
    </xf>
    <xf numFmtId="176" fontId="15" fillId="0" borderId="2" xfId="2" applyFont="1" applyFill="1" applyBorder="1" applyAlignment="1" applyProtection="1">
      <alignment vertical="center"/>
    </xf>
    <xf numFmtId="0" fontId="19" fillId="0" borderId="2" xfId="0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 applyProtection="1">
      <alignment horizontal="right" vertical="center"/>
      <protection locked="0"/>
    </xf>
    <xf numFmtId="0" fontId="16" fillId="0" borderId="2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 applyProtection="1">
      <alignment horizontal="right" vertical="center"/>
      <protection locked="0"/>
    </xf>
    <xf numFmtId="0" fontId="20" fillId="0" borderId="2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23" fillId="0" borderId="2" xfId="0" applyFont="1" applyFill="1" applyBorder="1" applyAlignment="1">
      <alignment horizontal="left" vertical="center" wrapText="1"/>
    </xf>
    <xf numFmtId="176" fontId="23" fillId="3" borderId="2" xfId="2" applyFont="1" applyFill="1" applyBorder="1" applyAlignment="1" applyProtection="1">
      <alignment horizontal="right" vertical="center"/>
    </xf>
    <xf numFmtId="179" fontId="15" fillId="0" borderId="2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76" fontId="15" fillId="3" borderId="2" xfId="2" applyFont="1" applyFill="1" applyBorder="1" applyAlignment="1" applyProtection="1">
      <alignment vertical="center"/>
    </xf>
    <xf numFmtId="176" fontId="15" fillId="0" borderId="2" xfId="2" applyFont="1" applyFill="1" applyBorder="1" applyAlignment="1" applyProtection="1">
      <alignment horizontal="right" vertical="center"/>
    </xf>
    <xf numFmtId="179" fontId="20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3" fontId="15" fillId="3" borderId="2" xfId="0" applyNumberFormat="1" applyFont="1" applyFill="1" applyBorder="1" applyAlignment="1" applyProtection="1">
      <alignment horizontal="center" vertical="center"/>
      <protection locked="0"/>
    </xf>
    <xf numFmtId="176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3" fontId="15" fillId="0" borderId="0" xfId="0" applyNumberFormat="1" applyFont="1" applyFill="1" applyAlignment="1" applyProtection="1">
      <alignment horizontal="right" vertical="center"/>
      <protection locked="0"/>
    </xf>
    <xf numFmtId="0" fontId="15" fillId="0" borderId="0" xfId="0" applyFont="1" applyFill="1" applyAlignment="1">
      <alignment horizontal="right" vertical="center"/>
    </xf>
    <xf numFmtId="0" fontId="16" fillId="0" borderId="0" xfId="0" applyFont="1" applyFill="1">
      <alignment vertical="center"/>
    </xf>
    <xf numFmtId="0" fontId="15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177" fontId="24" fillId="0" borderId="1" xfId="1" applyNumberFormat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6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177" fontId="15" fillId="0" borderId="2" xfId="1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Protection="1">
      <alignment vertical="center"/>
      <protection locked="0"/>
    </xf>
    <xf numFmtId="178" fontId="15" fillId="0" borderId="2" xfId="0" applyNumberFormat="1" applyFont="1" applyBorder="1" applyProtection="1">
      <alignment vertical="center"/>
      <protection locked="0"/>
    </xf>
    <xf numFmtId="178" fontId="15" fillId="0" borderId="2" xfId="0" applyNumberFormat="1" applyFont="1" applyFill="1" applyBorder="1" applyProtection="1">
      <alignment vertical="center"/>
      <protection locked="0"/>
    </xf>
    <xf numFmtId="0" fontId="15" fillId="0" borderId="2" xfId="0" applyFont="1" applyBorder="1">
      <alignment vertical="center"/>
    </xf>
    <xf numFmtId="0" fontId="28" fillId="0" borderId="2" xfId="0" applyFont="1" applyFill="1" applyBorder="1" applyAlignment="1">
      <alignment horizontal="left" vertical="center" wrapText="1"/>
    </xf>
    <xf numFmtId="176" fontId="27" fillId="0" borderId="2" xfId="0" applyNumberFormat="1" applyFont="1" applyFill="1" applyBorder="1">
      <alignment vertical="center"/>
    </xf>
    <xf numFmtId="0" fontId="15" fillId="0" borderId="2" xfId="0" applyFont="1" applyFill="1" applyBorder="1" applyProtection="1">
      <alignment vertical="center"/>
      <protection locked="0"/>
    </xf>
    <xf numFmtId="0" fontId="29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177" fontId="15" fillId="3" borderId="2" xfId="1" applyNumberFormat="1" applyFont="1" applyFill="1" applyBorder="1" applyAlignment="1" applyProtection="1">
      <alignment horizontal="center" vertical="center"/>
      <protection locked="0"/>
    </xf>
    <xf numFmtId="0" fontId="28" fillId="4" borderId="2" xfId="0" applyFont="1" applyFill="1" applyBorder="1" applyAlignment="1" applyProtection="1">
      <alignment vertical="center" wrapText="1"/>
      <protection locked="0"/>
    </xf>
    <xf numFmtId="177" fontId="0" fillId="0" borderId="0" xfId="1" applyNumberFormat="1" applyFont="1" applyFill="1" applyBorder="1" applyAlignment="1" applyProtection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28" fillId="4" borderId="2" xfId="0" applyFont="1" applyFill="1" applyBorder="1">
      <alignment vertical="center"/>
    </xf>
    <xf numFmtId="0" fontId="15" fillId="0" borderId="2" xfId="0" applyFont="1" applyFill="1" applyBorder="1">
      <alignment vertical="center"/>
    </xf>
    <xf numFmtId="178" fontId="15" fillId="3" borderId="2" xfId="0" applyNumberFormat="1" applyFont="1" applyFill="1" applyBorder="1" applyProtection="1">
      <alignment vertical="center"/>
      <protection locked="0"/>
    </xf>
    <xf numFmtId="178" fontId="15" fillId="0" borderId="0" xfId="0" applyNumberFormat="1" applyFont="1" applyFill="1">
      <alignment vertical="center"/>
    </xf>
    <xf numFmtId="176" fontId="16" fillId="0" borderId="2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178" fontId="0" fillId="0" borderId="0" xfId="0" applyNumberFormat="1" applyFo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7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7" applyFont="1" applyBorder="1" applyAlignment="1">
      <alignment horizontal="center"/>
    </xf>
    <xf numFmtId="0" fontId="32" fillId="0" borderId="0" xfId="7" applyFont="1"/>
    <xf numFmtId="0" fontId="33" fillId="0" borderId="0" xfId="7" applyFont="1" applyAlignment="1"/>
    <xf numFmtId="0" fontId="8" fillId="0" borderId="0" xfId="7" applyFont="1"/>
    <xf numFmtId="0" fontId="32" fillId="0" borderId="0" xfId="7" applyFont="1" applyBorder="1"/>
    <xf numFmtId="0" fontId="9" fillId="0" borderId="0" xfId="7" applyFont="1" applyBorder="1"/>
    <xf numFmtId="0" fontId="32" fillId="0" borderId="3" xfId="7" applyFont="1" applyFill="1" applyBorder="1" applyAlignment="1">
      <alignment horizontal="center" vertical="center"/>
    </xf>
    <xf numFmtId="0" fontId="32" fillId="0" borderId="10" xfId="7" applyFont="1" applyFill="1" applyBorder="1" applyAlignment="1">
      <alignment vertical="center"/>
    </xf>
    <xf numFmtId="0" fontId="32" fillId="0" borderId="11" xfId="7" applyFont="1" applyFill="1" applyBorder="1" applyAlignment="1">
      <alignment horizontal="center" vertical="center"/>
    </xf>
    <xf numFmtId="0" fontId="32" fillId="0" borderId="10" xfId="7" applyFont="1" applyFill="1" applyBorder="1" applyAlignment="1">
      <alignment horizontal="center" vertical="center"/>
    </xf>
    <xf numFmtId="0" fontId="32" fillId="0" borderId="12" xfId="7" applyFont="1" applyFill="1" applyBorder="1" applyAlignment="1">
      <alignment horizontal="center" vertical="center"/>
    </xf>
    <xf numFmtId="0" fontId="32" fillId="0" borderId="13" xfId="7" applyFont="1" applyFill="1" applyBorder="1" applyAlignment="1">
      <alignment horizontal="center" vertical="center"/>
    </xf>
    <xf numFmtId="0" fontId="32" fillId="0" borderId="14" xfId="7" applyFont="1" applyFill="1" applyBorder="1" applyAlignment="1">
      <alignment horizontal="center" vertical="center"/>
    </xf>
    <xf numFmtId="0" fontId="32" fillId="0" borderId="4" xfId="7" applyFont="1" applyFill="1" applyBorder="1" applyAlignment="1">
      <alignment horizontal="center" vertical="center"/>
    </xf>
    <xf numFmtId="0" fontId="32" fillId="0" borderId="4" xfId="7" applyFont="1" applyFill="1" applyBorder="1" applyAlignment="1">
      <alignment vertical="center"/>
    </xf>
    <xf numFmtId="0" fontId="32" fillId="0" borderId="7" xfId="7" applyFont="1" applyFill="1" applyBorder="1" applyAlignment="1">
      <alignment horizontal="center" vertical="center"/>
    </xf>
    <xf numFmtId="0" fontId="32" fillId="0" borderId="8" xfId="7" applyFont="1" applyFill="1" applyBorder="1" applyAlignment="1">
      <alignment horizontal="center" vertical="center"/>
    </xf>
    <xf numFmtId="0" fontId="35" fillId="0" borderId="2" xfId="7" applyFont="1" applyBorder="1" applyAlignment="1">
      <alignment horizontal="left" vertical="center" wrapText="1"/>
    </xf>
    <xf numFmtId="178" fontId="35" fillId="0" borderId="2" xfId="7" applyNumberFormat="1" applyFont="1" applyBorder="1" applyAlignment="1">
      <alignment horizontal="right" vertical="center" wrapText="1"/>
    </xf>
    <xf numFmtId="0" fontId="36" fillId="0" borderId="2" xfId="7" applyFont="1" applyBorder="1" applyAlignment="1">
      <alignment horizontal="right" vertical="center" wrapText="1"/>
    </xf>
    <xf numFmtId="0" fontId="36" fillId="0" borderId="2" xfId="7" applyFont="1" applyBorder="1" applyAlignment="1">
      <alignment horizontal="left" vertical="center" wrapText="1"/>
    </xf>
    <xf numFmtId="177" fontId="36" fillId="0" borderId="2" xfId="7" applyNumberFormat="1" applyFont="1" applyBorder="1" applyAlignment="1">
      <alignment horizontal="right" vertical="center" wrapText="1"/>
    </xf>
    <xf numFmtId="177" fontId="8" fillId="0" borderId="2" xfId="7" applyNumberFormat="1" applyFont="1" applyBorder="1" applyAlignment="1">
      <alignment horizontal="right" vertical="center" wrapText="1"/>
    </xf>
    <xf numFmtId="0" fontId="36" fillId="0" borderId="2" xfId="7" applyFont="1" applyBorder="1" applyAlignment="1">
      <alignment horizontal="center"/>
    </xf>
    <xf numFmtId="0" fontId="36" fillId="0" borderId="2" xfId="7" applyFont="1" applyBorder="1"/>
    <xf numFmtId="0" fontId="36" fillId="0" borderId="2" xfId="7" applyFont="1" applyBorder="1" applyAlignment="1">
      <alignment horizontal="left"/>
    </xf>
    <xf numFmtId="0" fontId="36" fillId="0" borderId="15" xfId="7" applyFont="1" applyBorder="1" applyAlignment="1">
      <alignment horizontal="left" vertical="center" wrapText="1"/>
    </xf>
    <xf numFmtId="0" fontId="37" fillId="0" borderId="0" xfId="7" applyFont="1"/>
    <xf numFmtId="0" fontId="32" fillId="0" borderId="2" xfId="0" applyFont="1" applyBorder="1">
      <alignment vertical="center"/>
    </xf>
    <xf numFmtId="178" fontId="32" fillId="0" borderId="2" xfId="0" applyNumberFormat="1" applyFont="1" applyBorder="1">
      <alignment vertical="center"/>
    </xf>
    <xf numFmtId="0" fontId="32" fillId="0" borderId="2" xfId="7" applyFont="1" applyBorder="1"/>
    <xf numFmtId="0" fontId="32" fillId="0" borderId="15" xfId="7" applyFont="1" applyBorder="1"/>
    <xf numFmtId="0" fontId="8" fillId="0" borderId="2" xfId="7" applyFont="1" applyBorder="1" applyAlignment="1">
      <alignment horizontal="left" vertical="center" wrapText="1"/>
    </xf>
    <xf numFmtId="178" fontId="32" fillId="0" borderId="2" xfId="7" applyNumberFormat="1" applyFont="1" applyBorder="1"/>
    <xf numFmtId="0" fontId="8" fillId="0" borderId="2" xfId="7" applyFont="1" applyBorder="1"/>
    <xf numFmtId="178" fontId="8" fillId="0" borderId="2" xfId="7" applyNumberFormat="1" applyFont="1" applyBorder="1"/>
    <xf numFmtId="177" fontId="8" fillId="0" borderId="2" xfId="1" applyNumberFormat="1" applyFont="1" applyFill="1" applyBorder="1" applyAlignment="1" applyProtection="1"/>
    <xf numFmtId="177" fontId="38" fillId="0" borderId="2" xfId="1" applyNumberFormat="1" applyFont="1" applyFill="1" applyBorder="1" applyAlignment="1" applyProtection="1"/>
    <xf numFmtId="0" fontId="38" fillId="0" borderId="2" xfId="7" applyFont="1" applyBorder="1"/>
    <xf numFmtId="0" fontId="38" fillId="0" borderId="15" xfId="7" applyFont="1" applyBorder="1"/>
    <xf numFmtId="0" fontId="38" fillId="0" borderId="2" xfId="7" applyFont="1" applyBorder="1" applyAlignment="1">
      <alignment horizontal="left" vertical="center" wrapText="1"/>
    </xf>
    <xf numFmtId="0" fontId="38" fillId="0" borderId="0" xfId="7" applyFont="1"/>
    <xf numFmtId="0" fontId="38" fillId="0" borderId="2" xfId="7" applyFont="1" applyBorder="1" applyAlignment="1">
      <alignment horizontal="center"/>
    </xf>
    <xf numFmtId="0" fontId="8" fillId="0" borderId="2" xfId="7" applyFont="1" applyBorder="1" applyAlignment="1">
      <alignment wrapText="1"/>
    </xf>
    <xf numFmtId="177" fontId="38" fillId="0" borderId="4" xfId="1" applyNumberFormat="1" applyFont="1" applyFill="1" applyBorder="1" applyAlignment="1" applyProtection="1"/>
    <xf numFmtId="176" fontId="8" fillId="0" borderId="4" xfId="0" applyNumberFormat="1" applyFont="1" applyFill="1" applyBorder="1" applyAlignment="1">
      <alignment horizontal="left" vertical="center" wrapText="1"/>
    </xf>
    <xf numFmtId="0" fontId="39" fillId="0" borderId="0" xfId="7" applyFont="1"/>
    <xf numFmtId="178" fontId="40" fillId="0" borderId="0" xfId="7" applyNumberFormat="1" applyFont="1"/>
    <xf numFmtId="0" fontId="40" fillId="0" borderId="0" xfId="7" applyFont="1"/>
    <xf numFmtId="0" fontId="40" fillId="0" borderId="0" xfId="7" applyFont="1" applyBorder="1"/>
    <xf numFmtId="0" fontId="40" fillId="0" borderId="14" xfId="0" applyFont="1" applyBorder="1">
      <alignment vertical="center"/>
    </xf>
    <xf numFmtId="0" fontId="41" fillId="0" borderId="0" xfId="7" applyFont="1"/>
    <xf numFmtId="0" fontId="41" fillId="0" borderId="0" xfId="7" applyFont="1" applyBorder="1"/>
    <xf numFmtId="0" fontId="40" fillId="0" borderId="0" xfId="7" applyFont="1" applyFill="1" applyAlignment="1">
      <alignment vertical="center"/>
    </xf>
    <xf numFmtId="0" fontId="32" fillId="0" borderId="0" xfId="7" applyFont="1" applyFill="1" applyAlignment="1">
      <alignment vertical="center"/>
    </xf>
    <xf numFmtId="0" fontId="32" fillId="0" borderId="0" xfId="7" applyFont="1" applyFill="1" applyBorder="1" applyAlignment="1">
      <alignment vertical="center"/>
    </xf>
    <xf numFmtId="0" fontId="31" fillId="0" borderId="0" xfId="7" applyFont="1" applyFill="1" applyBorder="1" applyAlignment="1">
      <alignment horizontal="center"/>
    </xf>
    <xf numFmtId="0" fontId="33" fillId="0" borderId="0" xfId="7" applyFont="1" applyFill="1" applyBorder="1" applyAlignment="1">
      <alignment horizontal="center"/>
    </xf>
    <xf numFmtId="0" fontId="34" fillId="0" borderId="2" xfId="7" applyFont="1" applyFill="1" applyBorder="1" applyAlignment="1">
      <alignment horizontal="center" vertical="center" wrapText="1"/>
    </xf>
    <xf numFmtId="0" fontId="32" fillId="0" borderId="2" xfId="7" applyFont="1" applyFill="1" applyBorder="1" applyAlignment="1">
      <alignment horizontal="center" vertical="center" wrapText="1"/>
    </xf>
    <xf numFmtId="0" fontId="32" fillId="0" borderId="9" xfId="7" applyFont="1" applyFill="1" applyBorder="1" applyAlignment="1">
      <alignment horizontal="center" vertical="center" wrapText="1"/>
    </xf>
    <xf numFmtId="0" fontId="32" fillId="0" borderId="3" xfId="7" applyFont="1" applyFill="1" applyBorder="1" applyAlignment="1">
      <alignment horizontal="center" vertical="center" wrapText="1"/>
    </xf>
    <xf numFmtId="0" fontId="9" fillId="0" borderId="2" xfId="8" applyFont="1" applyFill="1" applyBorder="1" applyAlignment="1">
      <alignment horizontal="center" vertical="center" wrapText="1"/>
    </xf>
  </cellXfs>
  <cellStyles count="9">
    <cellStyle name="Excel_BuiltIn_Comma" xfId="1" xr:uid="{D20A99A3-389F-4A31-98D2-A31296926AAE}"/>
    <cellStyle name="Excel_BuiltIn_Comma_0" xfId="2" xr:uid="{AFE9F8C1-1971-401F-96DF-39FEBC5C7729}"/>
    <cellStyle name="Heading" xfId="3" xr:uid="{717D0131-AE46-4A9F-BCA8-83483A6896BB}"/>
    <cellStyle name="Heading1" xfId="4" xr:uid="{079A123D-8A8B-4339-A5A7-50C932B5C673}"/>
    <cellStyle name="Result" xfId="5" xr:uid="{1CE8E08B-EB89-4371-B451-46D6DBE2CF4E}"/>
    <cellStyle name="Result2" xfId="6" xr:uid="{EABCCFC9-EE8B-4E8D-A2D4-0F2D9C6E0051}"/>
    <cellStyle name="一般" xfId="0" builtinId="0" customBuiltin="1"/>
    <cellStyle name="一般_95年度補助私人團體季報表營建署" xfId="7" xr:uid="{2112C6C2-F939-473A-AE00-BE8925147FFE}"/>
    <cellStyle name="一般_95年度補助私人團體季報表營建署_第二季季報表-修正" xfId="8" xr:uid="{3683FDDF-6D47-4CA7-87FA-E0B05353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360</xdr:colOff>
      <xdr:row>5</xdr:row>
      <xdr:rowOff>0</xdr:rowOff>
    </xdr:from>
    <xdr:ext cx="1440" cy="826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829C8A0-7806-57D9-FDDC-630D9FA74E47}"/>
            </a:ext>
          </a:extLst>
        </xdr:cNvPr>
        <xdr:cNvSpPr/>
      </xdr:nvSpPr>
      <xdr:spPr>
        <a:xfrm>
          <a:off x="22060260" y="1333500"/>
          <a:ext cx="1440" cy="8269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36360" tIns="3168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工作計畫科目名稱及預算數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8"/>
              <a:ea typeface="新細明體" pitchFamily="2"/>
              <a:cs typeface="Times New Roman" pitchFamily="18"/>
            </a:rPr>
            <a:t>(</a:t>
          </a: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僅列補助團體私人預算金額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8"/>
              <a:ea typeface="新細明體" pitchFamily="2"/>
              <a:cs typeface="Times New Roman" pitchFamily="18"/>
            </a:rPr>
            <a:t>)</a:t>
          </a:r>
        </a:p>
      </xdr:txBody>
    </xdr:sp>
    <xdr:clientData/>
  </xdr:oneCellAnchor>
  <xdr:oneCellAnchor>
    <xdr:from>
      <xdr:col>18</xdr:col>
      <xdr:colOff>360</xdr:colOff>
      <xdr:row>5</xdr:row>
      <xdr:rowOff>129600</xdr:rowOff>
    </xdr:from>
    <xdr:ext cx="1440" cy="69012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5369535-6293-C567-D5F5-9A73B953A34E}"/>
            </a:ext>
          </a:extLst>
        </xdr:cNvPr>
        <xdr:cNvSpPr/>
      </xdr:nvSpPr>
      <xdr:spPr>
        <a:xfrm>
          <a:off x="22060260" y="1463100"/>
          <a:ext cx="1440" cy="6901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補助對象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(</a:t>
          </a: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團體全銜或私人姓名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)</a:t>
          </a:r>
        </a:p>
      </xdr:txBody>
    </xdr:sp>
    <xdr:clientData/>
  </xdr:oneCellAnchor>
  <xdr:oneCellAnchor>
    <xdr:from>
      <xdr:col>18</xdr:col>
      <xdr:colOff>360</xdr:colOff>
      <xdr:row>6</xdr:row>
      <xdr:rowOff>360</xdr:rowOff>
    </xdr:from>
    <xdr:ext cx="1440" cy="568080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933E895D-7A1E-9795-91E5-975D437831B3}"/>
            </a:ext>
          </a:extLst>
        </xdr:cNvPr>
        <xdr:cNvSpPr/>
      </xdr:nvSpPr>
      <xdr:spPr>
        <a:xfrm>
          <a:off x="22060260" y="1533885"/>
          <a:ext cx="1440" cy="56808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團體或私人自付金額</a:t>
          </a:r>
        </a:p>
      </xdr:txBody>
    </xdr:sp>
    <xdr:clientData/>
  </xdr:oneCellAnchor>
  <xdr:oneCellAnchor>
    <xdr:from>
      <xdr:col>18</xdr:col>
      <xdr:colOff>360</xdr:colOff>
      <xdr:row>6</xdr:row>
      <xdr:rowOff>168120</xdr:rowOff>
    </xdr:from>
    <xdr:ext cx="1440" cy="415439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D142685-C151-DAD1-6307-CFE9E540F7C6}"/>
            </a:ext>
          </a:extLst>
        </xdr:cNvPr>
        <xdr:cNvSpPr/>
      </xdr:nvSpPr>
      <xdr:spPr>
        <a:xfrm>
          <a:off x="22060260" y="1701645"/>
          <a:ext cx="1440" cy="415439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撥款情形</a:t>
          </a:r>
        </a:p>
      </xdr:txBody>
    </xdr:sp>
    <xdr:clientData/>
  </xdr:oneCellAnchor>
  <xdr:oneCellAnchor>
    <xdr:from>
      <xdr:col>18</xdr:col>
      <xdr:colOff>360</xdr:colOff>
      <xdr:row>8</xdr:row>
      <xdr:rowOff>7560</xdr:rowOff>
    </xdr:from>
    <xdr:ext cx="1440" cy="198360"/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8028BBDD-056C-5B89-E1C1-C1B0C5A8B00E}"/>
            </a:ext>
          </a:extLst>
        </xdr:cNvPr>
        <xdr:cNvSpPr/>
      </xdr:nvSpPr>
      <xdr:spPr>
        <a:xfrm>
          <a:off x="22060260" y="1950660"/>
          <a:ext cx="1440" cy="19836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分攤補助款機關名稱</a:t>
          </a:r>
        </a:p>
      </xdr:txBody>
    </xdr:sp>
    <xdr:clientData/>
  </xdr:oneCellAnchor>
  <xdr:oneCellAnchor>
    <xdr:from>
      <xdr:col>19</xdr:col>
      <xdr:colOff>360</xdr:colOff>
      <xdr:row>10</xdr:row>
      <xdr:rowOff>0</xdr:rowOff>
    </xdr:from>
    <xdr:ext cx="80280" cy="25164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A77EDB4B-689F-4197-5B2C-66C7534246AE}"/>
            </a:ext>
          </a:extLst>
        </xdr:cNvPr>
        <xdr:cNvSpPr/>
      </xdr:nvSpPr>
      <xdr:spPr>
        <a:xfrm>
          <a:off x="23660460" y="2343150"/>
          <a:ext cx="80280" cy="2516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18</xdr:col>
      <xdr:colOff>360</xdr:colOff>
      <xdr:row>6</xdr:row>
      <xdr:rowOff>76320</xdr:rowOff>
    </xdr:from>
    <xdr:ext cx="1440" cy="468720"/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61FCABA9-B377-56F0-9F4B-95419BC26DF1}"/>
            </a:ext>
          </a:extLst>
        </xdr:cNvPr>
        <xdr:cNvSpPr/>
      </xdr:nvSpPr>
      <xdr:spPr>
        <a:xfrm>
          <a:off x="22060260" y="1609845"/>
          <a:ext cx="1440" cy="468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原始憑證送</a:t>
          </a:r>
        </a:p>
        <a:p>
          <a:pPr lvl="0" algn="l" rtl="0" hangingPunct="0">
            <a:buNone/>
            <a:tabLst/>
          </a:pP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8"/>
              <a:ea typeface="新細明體" pitchFamily="2"/>
              <a:cs typeface="Times New Roman" pitchFamily="18"/>
            </a:rPr>
            <a:t>  </a:t>
          </a: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審計機關</a:t>
          </a:r>
        </a:p>
      </xdr:txBody>
    </xdr:sp>
    <xdr:clientData/>
  </xdr:oneCellAnchor>
  <xdr:oneCellAnchor>
    <xdr:from>
      <xdr:col>18</xdr:col>
      <xdr:colOff>360</xdr:colOff>
      <xdr:row>5</xdr:row>
      <xdr:rowOff>0</xdr:rowOff>
    </xdr:from>
    <xdr:ext cx="1440" cy="826920"/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933AFC73-3A7C-AC45-9ED1-363E3BC7CB43}"/>
            </a:ext>
          </a:extLst>
        </xdr:cNvPr>
        <xdr:cNvSpPr/>
      </xdr:nvSpPr>
      <xdr:spPr>
        <a:xfrm>
          <a:off x="22060260" y="1333500"/>
          <a:ext cx="1440" cy="8269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工作計畫科目名稱及預算數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8"/>
              <a:ea typeface="新細明體" pitchFamily="2"/>
              <a:cs typeface="Times New Roman" pitchFamily="18"/>
            </a:rPr>
            <a:t>(</a:t>
          </a: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僅列補助團體私人預算金額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8"/>
              <a:ea typeface="新細明體" pitchFamily="2"/>
              <a:cs typeface="Times New Roman" pitchFamily="18"/>
            </a:rPr>
            <a:t>)</a:t>
          </a:r>
        </a:p>
      </xdr:txBody>
    </xdr:sp>
    <xdr:clientData/>
  </xdr:oneCellAnchor>
  <xdr:oneCellAnchor>
    <xdr:from>
      <xdr:col>18</xdr:col>
      <xdr:colOff>360</xdr:colOff>
      <xdr:row>5</xdr:row>
      <xdr:rowOff>129600</xdr:rowOff>
    </xdr:from>
    <xdr:ext cx="1440" cy="690120"/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12A06202-2FF7-B17E-C812-1ECDF3157953}"/>
            </a:ext>
          </a:extLst>
        </xdr:cNvPr>
        <xdr:cNvSpPr/>
      </xdr:nvSpPr>
      <xdr:spPr>
        <a:xfrm>
          <a:off x="22060260" y="1463100"/>
          <a:ext cx="1440" cy="6901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補助對象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(</a:t>
          </a: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團體全銜或私人姓名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)</a:t>
          </a:r>
        </a:p>
      </xdr:txBody>
    </xdr:sp>
    <xdr:clientData/>
  </xdr:oneCellAnchor>
  <xdr:oneCellAnchor>
    <xdr:from>
      <xdr:col>18</xdr:col>
      <xdr:colOff>360</xdr:colOff>
      <xdr:row>6</xdr:row>
      <xdr:rowOff>360</xdr:rowOff>
    </xdr:from>
    <xdr:ext cx="1440" cy="568080"/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A0D4B539-16BE-7D3A-2013-67F22E50446B}"/>
            </a:ext>
          </a:extLst>
        </xdr:cNvPr>
        <xdr:cNvSpPr/>
      </xdr:nvSpPr>
      <xdr:spPr>
        <a:xfrm>
          <a:off x="22060260" y="1533885"/>
          <a:ext cx="1440" cy="56808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團體或私人自付金額</a:t>
          </a:r>
        </a:p>
      </xdr:txBody>
    </xdr:sp>
    <xdr:clientData/>
  </xdr:oneCellAnchor>
  <xdr:oneCellAnchor>
    <xdr:from>
      <xdr:col>18</xdr:col>
      <xdr:colOff>360</xdr:colOff>
      <xdr:row>6</xdr:row>
      <xdr:rowOff>168120</xdr:rowOff>
    </xdr:from>
    <xdr:ext cx="1440" cy="415439"/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55CF8682-76C0-A0E8-4B4A-67661997A221}"/>
            </a:ext>
          </a:extLst>
        </xdr:cNvPr>
        <xdr:cNvSpPr/>
      </xdr:nvSpPr>
      <xdr:spPr>
        <a:xfrm>
          <a:off x="22060260" y="1701645"/>
          <a:ext cx="1440" cy="415439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撥款情形</a:t>
          </a:r>
        </a:p>
      </xdr:txBody>
    </xdr:sp>
    <xdr:clientData/>
  </xdr:oneCellAnchor>
  <xdr:oneCellAnchor>
    <xdr:from>
      <xdr:col>18</xdr:col>
      <xdr:colOff>360</xdr:colOff>
      <xdr:row>8</xdr:row>
      <xdr:rowOff>7560</xdr:rowOff>
    </xdr:from>
    <xdr:ext cx="1440" cy="198360"/>
    <xdr:sp macro="" textlink="">
      <xdr:nvSpPr>
        <xdr:cNvPr id="18" name="Text Box 31">
          <a:extLst>
            <a:ext uri="{FF2B5EF4-FFF2-40B4-BE49-F238E27FC236}">
              <a16:creationId xmlns:a16="http://schemas.microsoft.com/office/drawing/2014/main" id="{2788310F-C0E2-D182-2211-0E5CBA953C24}"/>
            </a:ext>
          </a:extLst>
        </xdr:cNvPr>
        <xdr:cNvSpPr/>
      </xdr:nvSpPr>
      <xdr:spPr>
        <a:xfrm>
          <a:off x="22060260" y="1950660"/>
          <a:ext cx="1440" cy="19836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分攤補助款機關名稱</a:t>
          </a:r>
        </a:p>
      </xdr:txBody>
    </xdr:sp>
    <xdr:clientData/>
  </xdr:oneCellAnchor>
  <xdr:oneCellAnchor>
    <xdr:from>
      <xdr:col>18</xdr:col>
      <xdr:colOff>360</xdr:colOff>
      <xdr:row>10</xdr:row>
      <xdr:rowOff>0</xdr:rowOff>
    </xdr:from>
    <xdr:ext cx="81360" cy="251640"/>
    <xdr:sp macro="" textlink="">
      <xdr:nvSpPr>
        <xdr:cNvPr id="20" name="Text Box 34">
          <a:extLst>
            <a:ext uri="{FF2B5EF4-FFF2-40B4-BE49-F238E27FC236}">
              <a16:creationId xmlns:a16="http://schemas.microsoft.com/office/drawing/2014/main" id="{1664AD60-F470-7695-2F63-78F7710778A4}"/>
            </a:ext>
          </a:extLst>
        </xdr:cNvPr>
        <xdr:cNvSpPr/>
      </xdr:nvSpPr>
      <xdr:spPr>
        <a:xfrm>
          <a:off x="22060260" y="2343150"/>
          <a:ext cx="81360" cy="2516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18</xdr:col>
      <xdr:colOff>360</xdr:colOff>
      <xdr:row>6</xdr:row>
      <xdr:rowOff>76320</xdr:rowOff>
    </xdr:from>
    <xdr:ext cx="1440" cy="468720"/>
    <xdr:sp macro="" textlink="">
      <xdr:nvSpPr>
        <xdr:cNvPr id="13" name="Text Box 36">
          <a:extLst>
            <a:ext uri="{FF2B5EF4-FFF2-40B4-BE49-F238E27FC236}">
              <a16:creationId xmlns:a16="http://schemas.microsoft.com/office/drawing/2014/main" id="{4051FCE4-67A4-53F6-8D51-A965EF458AFD}"/>
            </a:ext>
          </a:extLst>
        </xdr:cNvPr>
        <xdr:cNvSpPr/>
      </xdr:nvSpPr>
      <xdr:spPr>
        <a:xfrm>
          <a:off x="22060260" y="1609845"/>
          <a:ext cx="1440" cy="468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原始憑證送</a:t>
          </a:r>
        </a:p>
        <a:p>
          <a:pPr lvl="0" algn="l" rtl="0" hangingPunct="0">
            <a:buNone/>
            <a:tabLst/>
          </a:pP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8"/>
              <a:ea typeface="新細明體" pitchFamily="2"/>
              <a:cs typeface="Times New Roman" pitchFamily="18"/>
            </a:rPr>
            <a:t>  </a:t>
          </a: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審計機關</a:t>
          </a:r>
        </a:p>
      </xdr:txBody>
    </xdr:sp>
    <xdr:clientData/>
  </xdr:oneCellAnchor>
  <xdr:oneCellAnchor>
    <xdr:from>
      <xdr:col>19</xdr:col>
      <xdr:colOff>360</xdr:colOff>
      <xdr:row>5</xdr:row>
      <xdr:rowOff>0</xdr:rowOff>
    </xdr:from>
    <xdr:ext cx="1080" cy="826920"/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5722D749-E257-51E4-FC52-0F725B24B21B}"/>
            </a:ext>
          </a:extLst>
        </xdr:cNvPr>
        <xdr:cNvSpPr/>
      </xdr:nvSpPr>
      <xdr:spPr>
        <a:xfrm>
          <a:off x="23660460" y="1333500"/>
          <a:ext cx="1080" cy="8269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工作計畫科目名稱及預算數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8"/>
              <a:ea typeface="新細明體" pitchFamily="2"/>
              <a:cs typeface="Times New Roman" pitchFamily="18"/>
            </a:rPr>
            <a:t>(</a:t>
          </a: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僅列補助團體私人預算金額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8"/>
              <a:ea typeface="新細明體" pitchFamily="2"/>
              <a:cs typeface="Times New Roman" pitchFamily="18"/>
            </a:rPr>
            <a:t>)</a:t>
          </a:r>
        </a:p>
      </xdr:txBody>
    </xdr:sp>
    <xdr:clientData/>
  </xdr:oneCellAnchor>
  <xdr:oneCellAnchor>
    <xdr:from>
      <xdr:col>19</xdr:col>
      <xdr:colOff>360</xdr:colOff>
      <xdr:row>5</xdr:row>
      <xdr:rowOff>129600</xdr:rowOff>
    </xdr:from>
    <xdr:ext cx="1080" cy="690120"/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9FC629C-2362-F10C-8390-2F39D1A33CAE}"/>
            </a:ext>
          </a:extLst>
        </xdr:cNvPr>
        <xdr:cNvSpPr/>
      </xdr:nvSpPr>
      <xdr:spPr>
        <a:xfrm>
          <a:off x="23660460" y="1463100"/>
          <a:ext cx="1080" cy="6901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補助對象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(</a:t>
          </a: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團體全銜或私人姓名</a:t>
          </a: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)</a:t>
          </a:r>
        </a:p>
      </xdr:txBody>
    </xdr:sp>
    <xdr:clientData/>
  </xdr:oneCellAnchor>
  <xdr:oneCellAnchor>
    <xdr:from>
      <xdr:col>19</xdr:col>
      <xdr:colOff>360</xdr:colOff>
      <xdr:row>6</xdr:row>
      <xdr:rowOff>360</xdr:rowOff>
    </xdr:from>
    <xdr:ext cx="1080" cy="568080"/>
    <xdr:sp macro="" textlink="">
      <xdr:nvSpPr>
        <xdr:cNvPr id="14" name="Text Box 47">
          <a:extLst>
            <a:ext uri="{FF2B5EF4-FFF2-40B4-BE49-F238E27FC236}">
              <a16:creationId xmlns:a16="http://schemas.microsoft.com/office/drawing/2014/main" id="{5CA4423B-FB0B-51CD-4287-169549A80676}"/>
            </a:ext>
          </a:extLst>
        </xdr:cNvPr>
        <xdr:cNvSpPr/>
      </xdr:nvSpPr>
      <xdr:spPr>
        <a:xfrm>
          <a:off x="23660460" y="1533885"/>
          <a:ext cx="1080" cy="56808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團體或私人自付金額</a:t>
          </a:r>
        </a:p>
      </xdr:txBody>
    </xdr:sp>
    <xdr:clientData/>
  </xdr:oneCellAnchor>
  <xdr:oneCellAnchor>
    <xdr:from>
      <xdr:col>19</xdr:col>
      <xdr:colOff>360</xdr:colOff>
      <xdr:row>6</xdr:row>
      <xdr:rowOff>168120</xdr:rowOff>
    </xdr:from>
    <xdr:ext cx="1080" cy="415439"/>
    <xdr:sp macro="" textlink="">
      <xdr:nvSpPr>
        <xdr:cNvPr id="15" name="Text Box 48">
          <a:extLst>
            <a:ext uri="{FF2B5EF4-FFF2-40B4-BE49-F238E27FC236}">
              <a16:creationId xmlns:a16="http://schemas.microsoft.com/office/drawing/2014/main" id="{CE1F4681-1027-9742-0A1E-738D03909332}"/>
            </a:ext>
          </a:extLst>
        </xdr:cNvPr>
        <xdr:cNvSpPr/>
      </xdr:nvSpPr>
      <xdr:spPr>
        <a:xfrm>
          <a:off x="23660460" y="1701645"/>
          <a:ext cx="1080" cy="415439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撥款情形</a:t>
          </a:r>
        </a:p>
      </xdr:txBody>
    </xdr:sp>
    <xdr:clientData/>
  </xdr:oneCellAnchor>
  <xdr:oneCellAnchor>
    <xdr:from>
      <xdr:col>19</xdr:col>
      <xdr:colOff>360</xdr:colOff>
      <xdr:row>8</xdr:row>
      <xdr:rowOff>7560</xdr:rowOff>
    </xdr:from>
    <xdr:ext cx="1080" cy="198360"/>
    <xdr:sp macro="" textlink="">
      <xdr:nvSpPr>
        <xdr:cNvPr id="19" name="Text Box 49">
          <a:extLst>
            <a:ext uri="{FF2B5EF4-FFF2-40B4-BE49-F238E27FC236}">
              <a16:creationId xmlns:a16="http://schemas.microsoft.com/office/drawing/2014/main" id="{75A04084-998D-BE4B-6AB6-5F0548B6B9B9}"/>
            </a:ext>
          </a:extLst>
        </xdr:cNvPr>
        <xdr:cNvSpPr/>
      </xdr:nvSpPr>
      <xdr:spPr>
        <a:xfrm>
          <a:off x="23660460" y="1950660"/>
          <a:ext cx="1080" cy="19836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分攤補助款機關名稱</a:t>
          </a:r>
        </a:p>
      </xdr:txBody>
    </xdr:sp>
    <xdr:clientData/>
  </xdr:oneCellAnchor>
  <xdr:oneCellAnchor>
    <xdr:from>
      <xdr:col>19</xdr:col>
      <xdr:colOff>360</xdr:colOff>
      <xdr:row>6</xdr:row>
      <xdr:rowOff>76320</xdr:rowOff>
    </xdr:from>
    <xdr:ext cx="1080" cy="468720"/>
    <xdr:sp macro="" textlink="">
      <xdr:nvSpPr>
        <xdr:cNvPr id="16" name="Text Box 50">
          <a:extLst>
            <a:ext uri="{FF2B5EF4-FFF2-40B4-BE49-F238E27FC236}">
              <a16:creationId xmlns:a16="http://schemas.microsoft.com/office/drawing/2014/main" id="{14F39785-5478-F453-2D41-CE3FC629F144}"/>
            </a:ext>
          </a:extLst>
        </xdr:cNvPr>
        <xdr:cNvSpPr/>
      </xdr:nvSpPr>
      <xdr:spPr>
        <a:xfrm>
          <a:off x="23660460" y="1609845"/>
          <a:ext cx="1080" cy="468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7360" tIns="27360" rIns="0" bIns="0" anchor="t" anchorCtr="0" compatLnSpc="0">
          <a:noAutofit/>
        </a:bodyPr>
        <a:lstStyle/>
        <a:p>
          <a:pPr lvl="0" algn="l" rtl="0" hangingPunct="0">
            <a:buNone/>
            <a:tabLst/>
          </a:pP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原始憑證送</a:t>
          </a:r>
        </a:p>
        <a:p>
          <a:pPr lvl="0" algn="l" rtl="0" hangingPunct="0">
            <a:buNone/>
            <a:tabLst/>
          </a:pPr>
          <a:r>
            <a:rPr lang="en-US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Times New Roman" pitchFamily="18"/>
              <a:ea typeface="新細明體" pitchFamily="2"/>
              <a:cs typeface="Times New Roman" pitchFamily="18"/>
            </a:rPr>
            <a:t>  </a:t>
          </a:r>
          <a:r>
            <a:rPr lang="zh-TW" sz="1200" b="0" i="0" u="none" strike="noStrike" kern="1200" baseline="0">
              <a:ln>
                <a:noFill/>
              </a:ln>
              <a:solidFill>
                <a:srgbClr val="000000"/>
              </a:solidFill>
              <a:latin typeface="標楷體" pitchFamily="66"/>
              <a:ea typeface="標楷體" pitchFamily="66"/>
              <a:cs typeface="Tahoma" pitchFamily="2"/>
            </a:rPr>
            <a:t>審計機關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7A34-BCF8-4B81-B4B1-F3EFBF221CBE}">
  <dimension ref="B1:IT42"/>
  <sheetViews>
    <sheetView tabSelected="1" workbookViewId="0"/>
  </sheetViews>
  <sheetFormatPr defaultRowHeight="16.149999999999999" customHeight="1" x14ac:dyDescent="0.25"/>
  <cols>
    <col min="1" max="1" width="5" customWidth="1"/>
    <col min="2" max="2" width="23.375" customWidth="1"/>
    <col min="3" max="3" width="27.125" customWidth="1"/>
    <col min="4" max="4" width="12.25" customWidth="1"/>
    <col min="5" max="5" width="17.625" customWidth="1"/>
    <col min="6" max="1024" width="8.375" customWidth="1"/>
  </cols>
  <sheetData>
    <row r="1" spans="2:254" ht="36" customHeight="1" x14ac:dyDescent="0.25">
      <c r="B1" s="20" t="s">
        <v>0</v>
      </c>
      <c r="C1" s="20"/>
      <c r="D1" s="20"/>
      <c r="E1" s="20"/>
    </row>
    <row r="2" spans="2:254" ht="25.5" customHeight="1" x14ac:dyDescent="0.25">
      <c r="B2" s="21" t="s">
        <v>1</v>
      </c>
      <c r="C2" s="21"/>
      <c r="D2" s="21"/>
      <c r="E2" s="21"/>
      <c r="F2" s="1"/>
      <c r="G2" s="2"/>
      <c r="H2" s="2"/>
      <c r="I2" s="1"/>
      <c r="J2" s="2"/>
      <c r="K2" s="2"/>
      <c r="L2" s="2"/>
      <c r="M2" s="2"/>
      <c r="N2" s="1"/>
      <c r="O2" s="2"/>
      <c r="P2" s="2"/>
      <c r="Q2" s="2"/>
      <c r="R2" s="2"/>
      <c r="S2" s="1"/>
      <c r="T2" s="2"/>
      <c r="U2" s="2"/>
      <c r="V2" s="2"/>
      <c r="W2" s="2"/>
      <c r="X2" s="1"/>
      <c r="Y2" s="2"/>
      <c r="Z2" s="2"/>
      <c r="AA2" s="2"/>
      <c r="AB2" s="2"/>
      <c r="AC2" s="1"/>
      <c r="AD2" s="2"/>
      <c r="AE2" s="2"/>
      <c r="AF2" s="2"/>
      <c r="AG2" s="2"/>
      <c r="AH2" s="1"/>
      <c r="AI2" s="2"/>
      <c r="AJ2" s="2"/>
      <c r="AK2" s="2"/>
      <c r="AL2" s="2"/>
      <c r="AM2" s="1"/>
      <c r="AN2" s="2"/>
      <c r="AO2" s="2"/>
      <c r="AP2" s="2"/>
      <c r="AQ2" s="2"/>
      <c r="AR2" s="1"/>
      <c r="AS2" s="2"/>
      <c r="AT2" s="2"/>
      <c r="AU2" s="2"/>
      <c r="AV2" s="2"/>
      <c r="AW2" s="1"/>
      <c r="AX2" s="2"/>
      <c r="AY2" s="2"/>
      <c r="AZ2" s="2"/>
      <c r="BA2" s="2"/>
      <c r="BB2" s="1"/>
      <c r="BC2" s="2"/>
      <c r="BD2" s="2"/>
      <c r="BE2" s="2"/>
      <c r="BF2" s="2"/>
      <c r="BG2" s="1"/>
      <c r="BH2" s="2"/>
      <c r="BI2" s="2"/>
      <c r="BJ2" s="2"/>
      <c r="BK2" s="2"/>
      <c r="BL2" s="1"/>
      <c r="BM2" s="2"/>
      <c r="BN2" s="2"/>
      <c r="BO2" s="2"/>
      <c r="BP2" s="2"/>
      <c r="BQ2" s="1"/>
      <c r="BR2" s="2"/>
      <c r="BS2" s="2"/>
      <c r="BT2" s="2"/>
      <c r="BU2" s="2"/>
      <c r="BV2" s="1"/>
      <c r="BW2" s="2"/>
      <c r="BX2" s="2"/>
      <c r="BY2" s="2"/>
      <c r="BZ2" s="2"/>
      <c r="CA2" s="1"/>
      <c r="CB2" s="2"/>
      <c r="CC2" s="2"/>
      <c r="CD2" s="2"/>
      <c r="CE2" s="2"/>
      <c r="CF2" s="1"/>
      <c r="CG2" s="2"/>
      <c r="CH2" s="2"/>
      <c r="CI2" s="2"/>
      <c r="CJ2" s="2"/>
      <c r="CK2" s="1"/>
      <c r="CL2" s="2"/>
      <c r="CM2" s="2"/>
      <c r="CN2" s="2"/>
      <c r="CO2" s="2"/>
      <c r="CP2" s="1"/>
      <c r="CQ2" s="2"/>
      <c r="CR2" s="2"/>
      <c r="CS2" s="2"/>
      <c r="CT2" s="2"/>
      <c r="CU2" s="1"/>
      <c r="CV2" s="2"/>
      <c r="CW2" s="2"/>
      <c r="CX2" s="2"/>
      <c r="CY2" s="2"/>
      <c r="CZ2" s="1"/>
      <c r="DA2" s="2"/>
      <c r="DB2" s="2"/>
      <c r="DC2" s="2"/>
      <c r="DD2" s="2"/>
      <c r="DE2" s="1"/>
      <c r="DF2" s="2"/>
      <c r="DG2" s="2"/>
      <c r="DH2" s="2"/>
      <c r="DI2" s="2"/>
      <c r="DJ2" s="1"/>
      <c r="DK2" s="2"/>
      <c r="DL2" s="2"/>
      <c r="DM2" s="2"/>
      <c r="DN2" s="2"/>
      <c r="DO2" s="1"/>
      <c r="DP2" s="2"/>
      <c r="DQ2" s="2"/>
      <c r="DR2" s="2"/>
      <c r="DS2" s="2"/>
      <c r="DT2" s="1"/>
      <c r="DU2" s="2"/>
      <c r="DV2" s="2"/>
      <c r="DW2" s="2"/>
      <c r="DX2" s="2"/>
      <c r="DY2" s="1"/>
      <c r="DZ2" s="2"/>
      <c r="EA2" s="2"/>
      <c r="EB2" s="2"/>
      <c r="EC2" s="2"/>
      <c r="ED2" s="1"/>
      <c r="EE2" s="2"/>
      <c r="EF2" s="2"/>
      <c r="EG2" s="2"/>
      <c r="EH2" s="2"/>
      <c r="EI2" s="1"/>
      <c r="EJ2" s="2"/>
      <c r="EK2" s="2"/>
      <c r="EL2" s="2"/>
      <c r="EM2" s="2"/>
      <c r="EN2" s="1"/>
      <c r="EO2" s="2"/>
      <c r="EP2" s="2"/>
      <c r="EQ2" s="2"/>
      <c r="ER2" s="2"/>
      <c r="ES2" s="1"/>
      <c r="ET2" s="2"/>
      <c r="EU2" s="2"/>
      <c r="EV2" s="2"/>
      <c r="EW2" s="2"/>
      <c r="EX2" s="1"/>
      <c r="EY2" s="2"/>
      <c r="EZ2" s="2"/>
      <c r="FA2" s="2"/>
      <c r="FB2" s="2"/>
      <c r="FC2" s="1"/>
      <c r="FD2" s="2"/>
      <c r="FE2" s="2"/>
      <c r="FF2" s="2"/>
      <c r="FG2" s="2"/>
      <c r="FH2" s="1"/>
      <c r="FI2" s="2"/>
      <c r="FJ2" s="2"/>
      <c r="FK2" s="2"/>
      <c r="FL2" s="2"/>
      <c r="FM2" s="1"/>
      <c r="FN2" s="2"/>
      <c r="FO2" s="2"/>
      <c r="FP2" s="2"/>
      <c r="FQ2" s="2"/>
      <c r="FR2" s="1"/>
      <c r="FS2" s="2"/>
      <c r="FT2" s="2"/>
      <c r="FU2" s="2"/>
      <c r="FV2" s="2"/>
      <c r="FW2" s="1"/>
      <c r="FX2" s="2"/>
      <c r="FY2" s="2"/>
      <c r="FZ2" s="2"/>
      <c r="GA2" s="2"/>
      <c r="GB2" s="1"/>
      <c r="GC2" s="2"/>
      <c r="GD2" s="2"/>
      <c r="GE2" s="2"/>
      <c r="GF2" s="2"/>
      <c r="GG2" s="1"/>
      <c r="GH2" s="2"/>
      <c r="GI2" s="2"/>
      <c r="GJ2" s="2"/>
      <c r="GK2" s="2"/>
      <c r="GL2" s="1"/>
      <c r="GM2" s="2"/>
      <c r="GN2" s="2"/>
      <c r="GO2" s="2"/>
      <c r="GP2" s="2"/>
      <c r="GQ2" s="1"/>
      <c r="GR2" s="2"/>
      <c r="GS2" s="2"/>
      <c r="GT2" s="2"/>
      <c r="GU2" s="2"/>
      <c r="GV2" s="1"/>
      <c r="GW2" s="2"/>
      <c r="GX2" s="2"/>
      <c r="GY2" s="2"/>
      <c r="GZ2" s="2"/>
      <c r="HA2" s="1"/>
      <c r="HB2" s="2"/>
      <c r="HC2" s="2"/>
      <c r="HD2" s="2"/>
      <c r="HE2" s="2"/>
      <c r="HF2" s="1"/>
      <c r="HG2" s="2"/>
      <c r="HH2" s="2"/>
      <c r="HI2" s="2"/>
      <c r="HJ2" s="2"/>
      <c r="HK2" s="1"/>
      <c r="HL2" s="2"/>
      <c r="HM2" s="2"/>
      <c r="HN2" s="2"/>
      <c r="HO2" s="2"/>
      <c r="HP2" s="1"/>
      <c r="HQ2" s="2"/>
      <c r="HR2" s="2"/>
      <c r="HS2" s="2"/>
      <c r="HT2" s="2"/>
      <c r="HU2" s="1"/>
      <c r="HV2" s="2"/>
      <c r="HW2" s="2"/>
      <c r="HX2" s="2"/>
      <c r="HY2" s="2"/>
      <c r="HZ2" s="1"/>
      <c r="IA2" s="2"/>
      <c r="IB2" s="2"/>
      <c r="IC2" s="2"/>
      <c r="ID2" s="2"/>
      <c r="IE2" s="1"/>
      <c r="IF2" s="2"/>
      <c r="IG2" s="2"/>
      <c r="IH2" s="2"/>
      <c r="II2" s="2"/>
      <c r="IJ2" s="1"/>
      <c r="IK2" s="2"/>
      <c r="IL2" s="2"/>
      <c r="IM2" s="2"/>
      <c r="IN2" s="2"/>
      <c r="IO2" s="1"/>
      <c r="IP2" s="2"/>
      <c r="IQ2" s="2"/>
      <c r="IR2" s="2"/>
      <c r="IS2" s="2"/>
      <c r="IT2" s="1"/>
    </row>
    <row r="3" spans="2:254" ht="30" customHeight="1" x14ac:dyDescent="0.25">
      <c r="B3" s="22" t="s">
        <v>2</v>
      </c>
      <c r="C3" s="22"/>
      <c r="D3" s="22"/>
      <c r="E3" s="22"/>
    </row>
    <row r="4" spans="2:254" ht="47.25" customHeight="1" x14ac:dyDescent="0.25">
      <c r="B4" s="3" t="s">
        <v>3</v>
      </c>
      <c r="C4" s="4" t="s">
        <v>4</v>
      </c>
      <c r="D4" s="5" t="s">
        <v>5</v>
      </c>
      <c r="E4" s="4" t="s">
        <v>6</v>
      </c>
    </row>
    <row r="5" spans="2:254" s="6" customFormat="1" ht="25.5" customHeight="1" x14ac:dyDescent="0.25">
      <c r="B5" s="7" t="s">
        <v>7</v>
      </c>
      <c r="C5" s="7" t="s">
        <v>8</v>
      </c>
      <c r="D5" s="8">
        <v>300000</v>
      </c>
      <c r="E5" s="7" t="s">
        <v>9</v>
      </c>
      <c r="F5" s="9"/>
    </row>
    <row r="6" spans="2:254" s="6" customFormat="1" ht="25.5" customHeight="1" x14ac:dyDescent="0.25">
      <c r="B6" s="7" t="s">
        <v>7</v>
      </c>
      <c r="C6" s="7" t="s">
        <v>10</v>
      </c>
      <c r="D6" s="8">
        <v>300000</v>
      </c>
      <c r="E6" s="7" t="s">
        <v>9</v>
      </c>
      <c r="F6" s="9"/>
    </row>
    <row r="7" spans="2:254" s="6" customFormat="1" ht="30.75" customHeight="1" x14ac:dyDescent="0.25">
      <c r="B7" s="10" t="s">
        <v>11</v>
      </c>
      <c r="C7" s="7" t="s">
        <v>12</v>
      </c>
      <c r="D7" s="11">
        <v>100000</v>
      </c>
      <c r="E7" s="7" t="s">
        <v>9</v>
      </c>
      <c r="F7" s="9"/>
    </row>
    <row r="8" spans="2:254" s="6" customFormat="1" ht="25.5" customHeight="1" x14ac:dyDescent="0.25">
      <c r="B8" s="7" t="s">
        <v>13</v>
      </c>
      <c r="C8" s="10" t="s">
        <v>14</v>
      </c>
      <c r="D8" s="8">
        <v>300000</v>
      </c>
      <c r="E8" s="7" t="s">
        <v>9</v>
      </c>
      <c r="F8" s="9"/>
    </row>
    <row r="9" spans="2:254" s="6" customFormat="1" ht="25.5" customHeight="1" x14ac:dyDescent="0.25">
      <c r="B9" s="7" t="s">
        <v>15</v>
      </c>
      <c r="C9" s="7" t="s">
        <v>16</v>
      </c>
      <c r="D9" s="8">
        <v>162600</v>
      </c>
      <c r="E9" s="7" t="s">
        <v>9</v>
      </c>
      <c r="F9" s="9"/>
    </row>
    <row r="10" spans="2:254" s="6" customFormat="1" ht="25.5" customHeight="1" x14ac:dyDescent="0.25">
      <c r="B10" s="7" t="s">
        <v>17</v>
      </c>
      <c r="C10" s="10" t="s">
        <v>18</v>
      </c>
      <c r="D10" s="8">
        <v>201000</v>
      </c>
      <c r="E10" s="7" t="s">
        <v>9</v>
      </c>
      <c r="F10" s="9"/>
    </row>
    <row r="11" spans="2:254" s="6" customFormat="1" ht="25.5" customHeight="1" x14ac:dyDescent="0.25">
      <c r="B11" s="7" t="s">
        <v>19</v>
      </c>
      <c r="C11" s="10" t="s">
        <v>20</v>
      </c>
      <c r="D11" s="8">
        <v>396000</v>
      </c>
      <c r="E11" s="7" t="s">
        <v>9</v>
      </c>
      <c r="F11" s="9"/>
    </row>
    <row r="12" spans="2:254" s="6" customFormat="1" ht="25.5" customHeight="1" x14ac:dyDescent="0.25">
      <c r="B12" s="7" t="s">
        <v>21</v>
      </c>
      <c r="C12" s="7" t="s">
        <v>22</v>
      </c>
      <c r="D12" s="8">
        <v>1050000</v>
      </c>
      <c r="E12" s="7" t="s">
        <v>9</v>
      </c>
      <c r="F12" s="9"/>
    </row>
    <row r="13" spans="2:254" s="6" customFormat="1" ht="25.5" customHeight="1" x14ac:dyDescent="0.25">
      <c r="B13" s="7" t="s">
        <v>23</v>
      </c>
      <c r="C13" s="7" t="s">
        <v>24</v>
      </c>
      <c r="D13" s="8">
        <v>3920000</v>
      </c>
      <c r="E13" s="7" t="s">
        <v>9</v>
      </c>
      <c r="F13" s="9"/>
    </row>
    <row r="14" spans="2:254" s="6" customFormat="1" ht="25.5" customHeight="1" x14ac:dyDescent="0.25">
      <c r="B14" s="7" t="s">
        <v>25</v>
      </c>
      <c r="C14" s="12" t="s">
        <v>26</v>
      </c>
      <c r="D14" s="8">
        <v>740000</v>
      </c>
      <c r="E14" s="7" t="s">
        <v>9</v>
      </c>
      <c r="F14" s="9"/>
    </row>
    <row r="15" spans="2:254" s="6" customFormat="1" ht="25.5" customHeight="1" x14ac:dyDescent="0.25">
      <c r="B15" s="7"/>
      <c r="C15" s="7"/>
      <c r="D15" s="8"/>
      <c r="E15" s="13"/>
      <c r="F15" s="9"/>
    </row>
    <row r="16" spans="2:254" s="6" customFormat="1" ht="25.5" customHeight="1" x14ac:dyDescent="0.25">
      <c r="B16" s="7"/>
      <c r="C16" s="7"/>
      <c r="D16" s="8"/>
      <c r="E16" s="13"/>
      <c r="F16" s="9"/>
    </row>
    <row r="17" spans="2:6" s="6" customFormat="1" ht="25.5" customHeight="1" x14ac:dyDescent="0.25">
      <c r="B17" s="7"/>
      <c r="C17" s="7"/>
      <c r="D17" s="8"/>
      <c r="E17" s="13"/>
      <c r="F17" s="9"/>
    </row>
    <row r="18" spans="2:6" s="6" customFormat="1" ht="25.5" customHeight="1" x14ac:dyDescent="0.25">
      <c r="B18" s="14" t="s">
        <v>27</v>
      </c>
      <c r="C18" s="7"/>
      <c r="D18" s="8">
        <f>SUM(D5:D17)</f>
        <v>7469600</v>
      </c>
      <c r="E18" s="13"/>
      <c r="F18" s="9"/>
    </row>
    <row r="19" spans="2:6" s="6" customFormat="1" ht="16.149999999999999" customHeight="1" x14ac:dyDescent="0.25">
      <c r="B19" s="15"/>
      <c r="C19" s="16"/>
      <c r="D19" s="17"/>
      <c r="E19" s="9"/>
      <c r="F19" s="9"/>
    </row>
    <row r="20" spans="2:6" s="6" customFormat="1" ht="16.149999999999999" customHeight="1" x14ac:dyDescent="0.25">
      <c r="B20" s="15"/>
      <c r="C20" s="9"/>
      <c r="D20" s="9"/>
    </row>
    <row r="21" spans="2:6" s="6" customFormat="1" ht="16.149999999999999" customHeight="1" x14ac:dyDescent="0.25">
      <c r="B21" s="15"/>
      <c r="C21" s="9"/>
      <c r="D21" s="17"/>
    </row>
    <row r="22" spans="2:6" s="6" customFormat="1" ht="16.149999999999999" customHeight="1" x14ac:dyDescent="0.25">
      <c r="B22" s="15"/>
      <c r="C22" s="9"/>
      <c r="D22" s="17"/>
    </row>
    <row r="23" spans="2:6" s="6" customFormat="1" ht="16.149999999999999" customHeight="1" x14ac:dyDescent="0.25">
      <c r="B23" s="15"/>
      <c r="C23" s="9"/>
      <c r="D23" s="17"/>
    </row>
    <row r="24" spans="2:6" s="6" customFormat="1" ht="16.149999999999999" customHeight="1" x14ac:dyDescent="0.25">
      <c r="B24" s="15"/>
      <c r="C24" s="9"/>
      <c r="D24" s="9"/>
    </row>
    <row r="25" spans="2:6" s="6" customFormat="1" ht="16.149999999999999" customHeight="1" x14ac:dyDescent="0.25">
      <c r="B25" s="15"/>
      <c r="C25" s="9"/>
      <c r="D25" s="17"/>
    </row>
    <row r="26" spans="2:6" s="6" customFormat="1" ht="16.149999999999999" customHeight="1" x14ac:dyDescent="0.25">
      <c r="B26" s="15"/>
      <c r="C26" s="9"/>
      <c r="D26" s="17"/>
    </row>
    <row r="27" spans="2:6" s="6" customFormat="1" ht="16.149999999999999" customHeight="1" x14ac:dyDescent="0.25">
      <c r="B27" s="15"/>
      <c r="C27" s="9"/>
      <c r="D27" s="17"/>
    </row>
    <row r="28" spans="2:6" s="6" customFormat="1" ht="16.149999999999999" customHeight="1" x14ac:dyDescent="0.25">
      <c r="B28" s="15"/>
      <c r="C28" s="9"/>
      <c r="D28" s="17"/>
    </row>
    <row r="29" spans="2:6" s="6" customFormat="1" ht="16.149999999999999" customHeight="1" x14ac:dyDescent="0.25">
      <c r="B29" s="18"/>
      <c r="C29" s="16"/>
      <c r="D29" s="17"/>
      <c r="E29" s="9"/>
      <c r="F29" s="9"/>
    </row>
    <row r="30" spans="2:6" s="6" customFormat="1" ht="16.149999999999999" customHeight="1" x14ac:dyDescent="0.25">
      <c r="B30" s="18"/>
      <c r="C30" s="16"/>
      <c r="D30" s="17"/>
      <c r="E30" s="9"/>
      <c r="F30" s="9"/>
    </row>
    <row r="31" spans="2:6" s="6" customFormat="1" ht="16.149999999999999" customHeight="1" x14ac:dyDescent="0.25">
      <c r="C31" s="16"/>
      <c r="D31" s="17"/>
      <c r="E31" s="9"/>
      <c r="F31" s="9"/>
    </row>
    <row r="32" spans="2:6" s="6" customFormat="1" ht="16.149999999999999" customHeight="1" x14ac:dyDescent="0.25">
      <c r="C32" s="16"/>
      <c r="D32" s="17"/>
      <c r="E32" s="9"/>
      <c r="F32" s="9"/>
    </row>
    <row r="33" spans="2:6" s="6" customFormat="1" ht="16.149999999999999" customHeight="1" x14ac:dyDescent="0.25">
      <c r="B33" s="15"/>
      <c r="C33" s="16"/>
      <c r="D33" s="17"/>
      <c r="E33" s="9"/>
      <c r="F33" s="17"/>
    </row>
    <row r="34" spans="2:6" s="6" customFormat="1" ht="16.149999999999999" customHeight="1" x14ac:dyDescent="0.25">
      <c r="B34" s="15"/>
      <c r="C34" s="16"/>
      <c r="D34" s="17"/>
      <c r="E34" s="9"/>
      <c r="F34" s="17"/>
    </row>
    <row r="35" spans="2:6" s="6" customFormat="1" ht="16.149999999999999" customHeight="1" x14ac:dyDescent="0.25">
      <c r="B35" s="15"/>
      <c r="C35" s="16"/>
      <c r="D35" s="17"/>
      <c r="E35" s="9"/>
      <c r="F35" s="17"/>
    </row>
    <row r="36" spans="2:6" s="19" customFormat="1" ht="16.149999999999999" customHeight="1" x14ac:dyDescent="0.25"/>
    <row r="37" spans="2:6" s="19" customFormat="1" ht="16.149999999999999" customHeight="1" x14ac:dyDescent="0.25"/>
    <row r="38" spans="2:6" s="19" customFormat="1" ht="16.149999999999999" customHeight="1" x14ac:dyDescent="0.25"/>
    <row r="39" spans="2:6" s="19" customFormat="1" ht="16.149999999999999" customHeight="1" x14ac:dyDescent="0.25"/>
    <row r="40" spans="2:6" ht="16.149999999999999" customHeight="1" x14ac:dyDescent="0.25">
      <c r="D40" s="19"/>
    </row>
    <row r="41" spans="2:6" ht="16.149999999999999" customHeight="1" x14ac:dyDescent="0.25">
      <c r="D41" s="19"/>
    </row>
    <row r="42" spans="2:6" ht="16.149999999999999" customHeight="1" x14ac:dyDescent="0.25">
      <c r="D42" s="19"/>
    </row>
  </sheetData>
  <mergeCells count="3">
    <mergeCell ref="B1:E1"/>
    <mergeCell ref="B2:E2"/>
    <mergeCell ref="B3:E3"/>
  </mergeCells>
  <phoneticPr fontId="12" type="noConversion"/>
  <pageMargins left="0.4700787401574803" right="0.37007874015748032" top="1.295275590551181" bottom="1.295275590551181" header="1" footer="1"/>
  <pageSetup paperSize="0" fitToWidth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EE65-DE6E-4CDA-869F-3CE885837FA6}">
  <dimension ref="A1:AA31"/>
  <sheetViews>
    <sheetView workbookViewId="0"/>
  </sheetViews>
  <sheetFormatPr defaultRowHeight="27.95" customHeight="1" x14ac:dyDescent="0.25"/>
  <cols>
    <col min="1" max="1" width="3.5" customWidth="1"/>
    <col min="2" max="2" width="13.125" customWidth="1"/>
    <col min="3" max="3" width="13" customWidth="1"/>
    <col min="4" max="4" width="9.5" customWidth="1"/>
    <col min="5" max="5" width="8.375" customWidth="1"/>
    <col min="6" max="6" width="8.25" customWidth="1"/>
    <col min="7" max="7" width="8.5" style="79" customWidth="1"/>
    <col min="8" max="8" width="11.75" customWidth="1"/>
    <col min="9" max="9" width="8.875" style="19" customWidth="1"/>
    <col min="10" max="10" width="4.5" customWidth="1"/>
    <col min="11" max="11" width="4.625" customWidth="1"/>
    <col min="12" max="12" width="9.25" customWidth="1"/>
    <col min="13" max="26" width="5.375" customWidth="1"/>
    <col min="27" max="27" width="12.625" customWidth="1"/>
    <col min="28" max="1024" width="8.375" customWidth="1"/>
  </cols>
  <sheetData>
    <row r="1" spans="1:27" ht="27.95" customHeight="1" x14ac:dyDescent="0.25">
      <c r="A1" s="80" t="s">
        <v>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spans="1:27" ht="27.95" customHeight="1" x14ac:dyDescent="0.25">
      <c r="A2" s="80" t="s">
        <v>28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ht="27.95" customHeight="1" x14ac:dyDescent="0.25">
      <c r="A3" s="24"/>
      <c r="B3" s="23"/>
      <c r="C3" s="24"/>
      <c r="D3" s="24"/>
      <c r="E3" s="24"/>
      <c r="F3" s="24"/>
      <c r="G3" s="24"/>
      <c r="H3" s="81" t="s">
        <v>29</v>
      </c>
      <c r="I3" s="81"/>
      <c r="J3" s="81"/>
      <c r="K3" s="81"/>
      <c r="L3" s="81"/>
      <c r="M3" s="81"/>
      <c r="N3" s="81"/>
      <c r="O3" s="81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29.25" customHeight="1" x14ac:dyDescent="0.25">
      <c r="A4" s="82" t="s">
        <v>30</v>
      </c>
      <c r="B4" s="83" t="s">
        <v>31</v>
      </c>
      <c r="C4" s="84" t="s">
        <v>32</v>
      </c>
      <c r="D4" s="84" t="s">
        <v>33</v>
      </c>
      <c r="E4" s="84" t="s">
        <v>34</v>
      </c>
      <c r="F4" s="85" t="s">
        <v>35</v>
      </c>
      <c r="G4" s="85"/>
      <c r="H4" s="86" t="s">
        <v>36</v>
      </c>
      <c r="I4" s="86"/>
      <c r="J4" s="86"/>
      <c r="K4" s="86"/>
      <c r="L4" s="86"/>
      <c r="M4" s="87" t="s">
        <v>37</v>
      </c>
      <c r="N4" s="87" t="s">
        <v>37</v>
      </c>
      <c r="O4" s="88" t="s">
        <v>38</v>
      </c>
      <c r="P4" s="88"/>
      <c r="Q4" s="88"/>
      <c r="R4" s="85" t="s">
        <v>39</v>
      </c>
      <c r="S4" s="85"/>
      <c r="T4" s="85" t="s">
        <v>40</v>
      </c>
      <c r="U4" s="85"/>
      <c r="V4" s="86" t="s">
        <v>41</v>
      </c>
      <c r="W4" s="86"/>
      <c r="X4" s="86"/>
      <c r="Y4" s="88" t="s">
        <v>42</v>
      </c>
      <c r="Z4" s="88"/>
      <c r="AA4" s="89" t="s">
        <v>43</v>
      </c>
    </row>
    <row r="5" spans="1:27" ht="24" customHeight="1" x14ac:dyDescent="0.25">
      <c r="A5" s="82"/>
      <c r="B5" s="83"/>
      <c r="C5" s="84"/>
      <c r="D5" s="84"/>
      <c r="E5" s="84"/>
      <c r="F5" s="85"/>
      <c r="G5" s="85"/>
      <c r="H5" s="85" t="s">
        <v>44</v>
      </c>
      <c r="I5" s="85"/>
      <c r="J5" s="85"/>
      <c r="K5" s="85"/>
      <c r="L5" s="85"/>
      <c r="M5" s="87"/>
      <c r="N5" s="87"/>
      <c r="O5" s="85" t="s">
        <v>45</v>
      </c>
      <c r="P5" s="85"/>
      <c r="Q5" s="82" t="s">
        <v>46</v>
      </c>
      <c r="R5" s="88" t="s">
        <v>47</v>
      </c>
      <c r="S5" s="85" t="s">
        <v>48</v>
      </c>
      <c r="T5" s="85" t="s">
        <v>47</v>
      </c>
      <c r="U5" s="85" t="s">
        <v>48</v>
      </c>
      <c r="V5" s="85" t="s">
        <v>49</v>
      </c>
      <c r="W5" s="88" t="s">
        <v>50</v>
      </c>
      <c r="X5" s="85" t="s">
        <v>51</v>
      </c>
      <c r="Y5" s="88"/>
      <c r="Z5" s="88"/>
      <c r="AA5" s="89"/>
    </row>
    <row r="6" spans="1:27" ht="32.25" customHeight="1" x14ac:dyDescent="0.25">
      <c r="A6" s="82"/>
      <c r="B6" s="83"/>
      <c r="C6" s="84"/>
      <c r="D6" s="84"/>
      <c r="E6" s="84"/>
      <c r="F6" s="26" t="s">
        <v>52</v>
      </c>
      <c r="G6" s="27" t="s">
        <v>53</v>
      </c>
      <c r="H6" s="27" t="s">
        <v>54</v>
      </c>
      <c r="I6" s="27" t="s">
        <v>55</v>
      </c>
      <c r="J6" s="30" t="s">
        <v>56</v>
      </c>
      <c r="K6" s="30" t="s">
        <v>57</v>
      </c>
      <c r="L6" s="27" t="s">
        <v>27</v>
      </c>
      <c r="M6" s="29" t="s">
        <v>58</v>
      </c>
      <c r="N6" s="29" t="s">
        <v>59</v>
      </c>
      <c r="O6" s="31" t="s">
        <v>60</v>
      </c>
      <c r="P6" s="31" t="s">
        <v>61</v>
      </c>
      <c r="Q6" s="82"/>
      <c r="R6" s="88"/>
      <c r="S6" s="85"/>
      <c r="T6" s="85"/>
      <c r="U6" s="85"/>
      <c r="V6" s="85"/>
      <c r="W6" s="88"/>
      <c r="X6" s="85"/>
      <c r="Y6" s="27" t="s">
        <v>58</v>
      </c>
      <c r="Z6" s="27" t="s">
        <v>59</v>
      </c>
      <c r="AA6" s="89"/>
    </row>
    <row r="7" spans="1:27" s="19" customFormat="1" ht="27.95" customHeight="1" x14ac:dyDescent="0.25">
      <c r="A7" s="28">
        <v>99</v>
      </c>
      <c r="B7" s="32" t="s">
        <v>62</v>
      </c>
      <c r="C7" s="33" t="s">
        <v>63</v>
      </c>
      <c r="D7" s="34">
        <v>95000</v>
      </c>
      <c r="E7" s="35" t="s">
        <v>64</v>
      </c>
      <c r="F7" s="35" t="s">
        <v>65</v>
      </c>
      <c r="G7" s="25" t="s">
        <v>66</v>
      </c>
      <c r="H7" s="36" t="s">
        <v>9</v>
      </c>
      <c r="I7" s="37">
        <v>66500</v>
      </c>
      <c r="J7" s="27"/>
      <c r="K7" s="27"/>
      <c r="L7" s="38">
        <f t="shared" ref="L7:L18" si="0">I7+J7+K7</f>
        <v>66500</v>
      </c>
      <c r="M7" s="26"/>
      <c r="N7" s="26"/>
      <c r="O7" s="26"/>
      <c r="P7" s="26"/>
      <c r="Q7" s="26"/>
      <c r="R7" s="26"/>
      <c r="S7" s="26"/>
      <c r="T7" s="26"/>
      <c r="U7" s="27"/>
      <c r="V7" s="26"/>
      <c r="W7" s="26"/>
      <c r="X7" s="26"/>
      <c r="Y7" s="26"/>
      <c r="Z7" s="26"/>
      <c r="AA7" s="39" t="s">
        <v>67</v>
      </c>
    </row>
    <row r="8" spans="1:27" s="19" customFormat="1" ht="27.95" customHeight="1" x14ac:dyDescent="0.25">
      <c r="A8" s="28">
        <v>99</v>
      </c>
      <c r="B8" s="40" t="s">
        <v>68</v>
      </c>
      <c r="C8" s="41" t="s">
        <v>69</v>
      </c>
      <c r="D8" s="42">
        <v>4750000</v>
      </c>
      <c r="E8" s="28" t="s">
        <v>70</v>
      </c>
      <c r="F8" s="43" t="s">
        <v>71</v>
      </c>
      <c r="G8" s="25" t="s">
        <v>72</v>
      </c>
      <c r="H8" s="36" t="s">
        <v>9</v>
      </c>
      <c r="I8" s="42">
        <v>45000</v>
      </c>
      <c r="J8" s="27"/>
      <c r="K8" s="27"/>
      <c r="L8" s="44">
        <f t="shared" si="0"/>
        <v>45000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45" t="s">
        <v>67</v>
      </c>
    </row>
    <row r="9" spans="1:27" s="19" customFormat="1" ht="27.95" customHeight="1" x14ac:dyDescent="0.25">
      <c r="A9" s="28">
        <v>99</v>
      </c>
      <c r="B9" s="40" t="s">
        <v>73</v>
      </c>
      <c r="C9" s="40" t="s">
        <v>74</v>
      </c>
      <c r="D9" s="42">
        <v>800000</v>
      </c>
      <c r="E9" s="28" t="s">
        <v>75</v>
      </c>
      <c r="F9" s="28" t="s">
        <v>76</v>
      </c>
      <c r="G9" s="25" t="s">
        <v>76</v>
      </c>
      <c r="H9" s="36" t="s">
        <v>9</v>
      </c>
      <c r="I9" s="42">
        <v>560000</v>
      </c>
      <c r="J9" s="27"/>
      <c r="K9" s="27"/>
      <c r="L9" s="44">
        <f t="shared" si="0"/>
        <v>560000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45" t="s">
        <v>67</v>
      </c>
    </row>
    <row r="10" spans="1:27" s="19" customFormat="1" ht="27.95" customHeight="1" x14ac:dyDescent="0.25">
      <c r="A10" s="28">
        <v>99</v>
      </c>
      <c r="B10" s="40" t="s">
        <v>77</v>
      </c>
      <c r="C10" s="40" t="s">
        <v>78</v>
      </c>
      <c r="D10" s="42">
        <v>40000</v>
      </c>
      <c r="E10" s="28" t="s">
        <v>79</v>
      </c>
      <c r="F10" s="28" t="s">
        <v>80</v>
      </c>
      <c r="G10" s="25" t="s">
        <v>80</v>
      </c>
      <c r="H10" s="36" t="s">
        <v>9</v>
      </c>
      <c r="I10" s="42">
        <v>40000</v>
      </c>
      <c r="J10" s="27"/>
      <c r="K10" s="27"/>
      <c r="L10" s="44">
        <f t="shared" si="0"/>
        <v>40000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45" t="s">
        <v>67</v>
      </c>
    </row>
    <row r="11" spans="1:27" s="19" customFormat="1" ht="112.5" customHeight="1" x14ac:dyDescent="0.25">
      <c r="A11" s="28">
        <v>99</v>
      </c>
      <c r="B11" s="40" t="s">
        <v>7</v>
      </c>
      <c r="C11" s="40" t="s">
        <v>81</v>
      </c>
      <c r="D11" s="42">
        <v>260000</v>
      </c>
      <c r="E11" s="28" t="s">
        <v>82</v>
      </c>
      <c r="F11" s="28" t="s">
        <v>83</v>
      </c>
      <c r="G11" s="25" t="s">
        <v>83</v>
      </c>
      <c r="H11" s="36" t="s">
        <v>9</v>
      </c>
      <c r="I11" s="42">
        <v>240800</v>
      </c>
      <c r="J11" s="27"/>
      <c r="K11" s="27"/>
      <c r="L11" s="44">
        <f t="shared" si="0"/>
        <v>240800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45" t="s">
        <v>84</v>
      </c>
    </row>
    <row r="12" spans="1:27" s="19" customFormat="1" ht="27.95" customHeight="1" x14ac:dyDescent="0.25">
      <c r="A12" s="28">
        <v>99</v>
      </c>
      <c r="B12" s="40" t="s">
        <v>85</v>
      </c>
      <c r="C12" s="40" t="s">
        <v>86</v>
      </c>
      <c r="D12" s="42">
        <v>400000</v>
      </c>
      <c r="E12" s="28" t="s">
        <v>87</v>
      </c>
      <c r="F12" s="28" t="s">
        <v>88</v>
      </c>
      <c r="G12" s="25" t="s">
        <v>88</v>
      </c>
      <c r="H12" s="36" t="s">
        <v>9</v>
      </c>
      <c r="I12" s="42">
        <v>400000</v>
      </c>
      <c r="J12" s="27"/>
      <c r="K12" s="27"/>
      <c r="L12" s="44">
        <f t="shared" si="0"/>
        <v>400000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45" t="s">
        <v>67</v>
      </c>
    </row>
    <row r="13" spans="1:27" s="19" customFormat="1" ht="27.95" customHeight="1" x14ac:dyDescent="0.25">
      <c r="A13" s="28">
        <v>99</v>
      </c>
      <c r="B13" s="40" t="s">
        <v>89</v>
      </c>
      <c r="C13" s="40" t="s">
        <v>90</v>
      </c>
      <c r="D13" s="42">
        <v>2000000</v>
      </c>
      <c r="E13" s="28" t="s">
        <v>91</v>
      </c>
      <c r="F13" s="28" t="s">
        <v>88</v>
      </c>
      <c r="G13" s="25" t="s">
        <v>88</v>
      </c>
      <c r="H13" s="36" t="s">
        <v>9</v>
      </c>
      <c r="I13" s="42">
        <v>2000000</v>
      </c>
      <c r="J13" s="27"/>
      <c r="K13" s="27"/>
      <c r="L13" s="44">
        <f t="shared" si="0"/>
        <v>2000000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45" t="s">
        <v>67</v>
      </c>
    </row>
    <row r="14" spans="1:27" s="49" customFormat="1" ht="27.95" customHeight="1" x14ac:dyDescent="0.25">
      <c r="A14" s="28">
        <v>99</v>
      </c>
      <c r="B14" s="40" t="s">
        <v>92</v>
      </c>
      <c r="C14" s="40" t="s">
        <v>93</v>
      </c>
      <c r="D14" s="42">
        <v>4050000</v>
      </c>
      <c r="E14" s="28" t="s">
        <v>94</v>
      </c>
      <c r="F14" s="28" t="s">
        <v>95</v>
      </c>
      <c r="G14" s="25" t="s">
        <v>88</v>
      </c>
      <c r="H14" s="46" t="s">
        <v>9</v>
      </c>
      <c r="I14" s="42">
        <v>2745620</v>
      </c>
      <c r="J14" s="27"/>
      <c r="K14" s="27"/>
      <c r="L14" s="44">
        <f t="shared" si="0"/>
        <v>2745620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 t="s">
        <v>67</v>
      </c>
    </row>
    <row r="15" spans="1:27" s="19" customFormat="1" ht="28.5" customHeight="1" x14ac:dyDescent="0.25">
      <c r="A15" s="28">
        <v>99</v>
      </c>
      <c r="B15" s="40" t="s">
        <v>96</v>
      </c>
      <c r="C15" s="40" t="s">
        <v>97</v>
      </c>
      <c r="D15" s="42">
        <v>260000</v>
      </c>
      <c r="E15" s="50" t="s">
        <v>98</v>
      </c>
      <c r="F15" s="51" t="s">
        <v>99</v>
      </c>
      <c r="G15" s="52" t="s">
        <v>99</v>
      </c>
      <c r="H15" s="36" t="s">
        <v>9</v>
      </c>
      <c r="I15" s="42">
        <v>225044</v>
      </c>
      <c r="J15" s="27"/>
      <c r="K15" s="27"/>
      <c r="L15" s="53">
        <f t="shared" si="0"/>
        <v>225044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45" t="s">
        <v>67</v>
      </c>
    </row>
    <row r="16" spans="1:27" s="19" customFormat="1" ht="69.75" customHeight="1" x14ac:dyDescent="0.25">
      <c r="A16" s="28">
        <v>99</v>
      </c>
      <c r="B16" s="40" t="s">
        <v>100</v>
      </c>
      <c r="C16" s="40" t="s">
        <v>101</v>
      </c>
      <c r="D16" s="42">
        <v>98692</v>
      </c>
      <c r="E16" s="54" t="s">
        <v>102</v>
      </c>
      <c r="F16" s="28" t="s">
        <v>103</v>
      </c>
      <c r="G16" s="25" t="s">
        <v>104</v>
      </c>
      <c r="H16" s="36" t="s">
        <v>9</v>
      </c>
      <c r="I16" s="42">
        <v>98692</v>
      </c>
      <c r="J16" s="27"/>
      <c r="K16" s="27"/>
      <c r="L16" s="53">
        <f t="shared" si="0"/>
        <v>98692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45" t="s">
        <v>105</v>
      </c>
    </row>
    <row r="17" spans="1:27" s="19" customFormat="1" ht="78" customHeight="1" x14ac:dyDescent="0.25">
      <c r="A17" s="28">
        <v>99</v>
      </c>
      <c r="B17" s="55" t="s">
        <v>106</v>
      </c>
      <c r="C17" s="40" t="s">
        <v>107</v>
      </c>
      <c r="D17" s="42">
        <v>91000</v>
      </c>
      <c r="E17" s="54" t="s">
        <v>108</v>
      </c>
      <c r="F17" s="28" t="s">
        <v>109</v>
      </c>
      <c r="G17" s="56" t="s">
        <v>109</v>
      </c>
      <c r="H17" s="36" t="s">
        <v>9</v>
      </c>
      <c r="I17" s="42">
        <v>91000</v>
      </c>
      <c r="J17" s="27"/>
      <c r="K17" s="27"/>
      <c r="L17" s="53">
        <f t="shared" si="0"/>
        <v>91000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45" t="s">
        <v>105</v>
      </c>
    </row>
    <row r="18" spans="1:27" s="57" customFormat="1" ht="90.75" customHeight="1" x14ac:dyDescent="0.25">
      <c r="A18" s="28">
        <v>99</v>
      </c>
      <c r="B18" s="40" t="s">
        <v>62</v>
      </c>
      <c r="C18" s="40" t="s">
        <v>110</v>
      </c>
      <c r="D18" s="42">
        <v>95000</v>
      </c>
      <c r="E18" s="54" t="s">
        <v>111</v>
      </c>
      <c r="F18" s="28" t="s">
        <v>108</v>
      </c>
      <c r="G18" s="25" t="s">
        <v>108</v>
      </c>
      <c r="H18" s="46" t="s">
        <v>9</v>
      </c>
      <c r="I18" s="42">
        <v>95000</v>
      </c>
      <c r="J18" s="27"/>
      <c r="K18" s="27"/>
      <c r="L18" s="53">
        <f t="shared" si="0"/>
        <v>95000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45" t="s">
        <v>112</v>
      </c>
    </row>
    <row r="19" spans="1:27" s="19" customFormat="1" ht="27.95" customHeight="1" x14ac:dyDescent="0.25">
      <c r="A19" s="28"/>
      <c r="B19" s="58"/>
      <c r="C19" s="58"/>
      <c r="D19" s="59">
        <f>SUM(D7:D18)</f>
        <v>12939692</v>
      </c>
      <c r="E19" s="60"/>
      <c r="F19" s="61"/>
      <c r="G19" s="25"/>
      <c r="H19" s="62"/>
      <c r="I19" s="63">
        <f>SUM(I7:I18)</f>
        <v>6607656</v>
      </c>
      <c r="J19" s="27"/>
      <c r="K19" s="27"/>
      <c r="L19" s="63">
        <f>SUM(L7:L18)</f>
        <v>6607656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45"/>
    </row>
    <row r="20" spans="1:27" s="19" customFormat="1" ht="27.95" customHeight="1" x14ac:dyDescent="0.25">
      <c r="A20" s="28"/>
      <c r="B20" s="58"/>
      <c r="C20" s="58"/>
      <c r="D20" s="64"/>
      <c r="E20" s="65"/>
      <c r="F20" s="61"/>
      <c r="G20" s="25"/>
      <c r="H20" s="62"/>
      <c r="I20" s="42"/>
      <c r="J20" s="27"/>
      <c r="K20" s="27"/>
      <c r="L20" s="44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45"/>
    </row>
    <row r="21" spans="1:27" s="19" customFormat="1" ht="27.95" customHeight="1" x14ac:dyDescent="0.25">
      <c r="A21" s="28">
        <v>99</v>
      </c>
      <c r="B21" s="66" t="s">
        <v>113</v>
      </c>
      <c r="C21" s="41" t="s">
        <v>114</v>
      </c>
      <c r="D21" s="42">
        <v>95000</v>
      </c>
      <c r="E21" s="28" t="s">
        <v>115</v>
      </c>
      <c r="F21" s="51" t="s">
        <v>116</v>
      </c>
      <c r="G21" s="25" t="s">
        <v>116</v>
      </c>
      <c r="H21" s="36" t="s">
        <v>9</v>
      </c>
      <c r="I21" s="42">
        <v>28500</v>
      </c>
      <c r="J21" s="27"/>
      <c r="K21" s="27"/>
      <c r="L21" s="53">
        <f>I21+J21+K21</f>
        <v>28500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45" t="s">
        <v>67</v>
      </c>
    </row>
    <row r="22" spans="1:27" s="19" customFormat="1" ht="27.95" customHeight="1" x14ac:dyDescent="0.25">
      <c r="A22" s="28">
        <v>99</v>
      </c>
      <c r="B22" s="66" t="s">
        <v>117</v>
      </c>
      <c r="C22" s="41" t="s">
        <v>118</v>
      </c>
      <c r="D22" s="42">
        <v>700000</v>
      </c>
      <c r="E22" s="28" t="s">
        <v>119</v>
      </c>
      <c r="F22" s="51" t="s">
        <v>120</v>
      </c>
      <c r="G22" s="25" t="s">
        <v>120</v>
      </c>
      <c r="H22" s="36" t="s">
        <v>9</v>
      </c>
      <c r="I22" s="42">
        <v>490000</v>
      </c>
      <c r="J22" s="27"/>
      <c r="K22" s="27"/>
      <c r="L22" s="53">
        <f>I22+J22+K22</f>
        <v>490000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45" t="s">
        <v>67</v>
      </c>
    </row>
    <row r="23" spans="1:27" s="19" customFormat="1" ht="27.95" customHeight="1" x14ac:dyDescent="0.25">
      <c r="A23" s="28">
        <v>99</v>
      </c>
      <c r="B23" s="66" t="s">
        <v>121</v>
      </c>
      <c r="C23" s="41" t="s">
        <v>122</v>
      </c>
      <c r="D23" s="42">
        <v>740000</v>
      </c>
      <c r="E23" s="28" t="s">
        <v>123</v>
      </c>
      <c r="F23" s="51" t="s">
        <v>124</v>
      </c>
      <c r="G23" s="25" t="s">
        <v>124</v>
      </c>
      <c r="H23" s="36" t="s">
        <v>9</v>
      </c>
      <c r="I23" s="42">
        <v>740000</v>
      </c>
      <c r="J23" s="27"/>
      <c r="K23" s="27"/>
      <c r="L23" s="53">
        <f>I23+J23+K23</f>
        <v>740000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45" t="s">
        <v>67</v>
      </c>
    </row>
    <row r="24" spans="1:27" s="19" customFormat="1" ht="27.95" customHeight="1" x14ac:dyDescent="0.25">
      <c r="A24" s="28">
        <v>99</v>
      </c>
      <c r="B24" s="66" t="s">
        <v>92</v>
      </c>
      <c r="C24" s="41" t="s">
        <v>125</v>
      </c>
      <c r="D24" s="42">
        <v>920000</v>
      </c>
      <c r="E24" s="28" t="s">
        <v>126</v>
      </c>
      <c r="F24" s="51" t="s">
        <v>80</v>
      </c>
      <c r="G24" s="25" t="s">
        <v>103</v>
      </c>
      <c r="H24" s="36" t="s">
        <v>9</v>
      </c>
      <c r="I24" s="42">
        <v>644000</v>
      </c>
      <c r="J24" s="27"/>
      <c r="K24" s="27"/>
      <c r="L24" s="53">
        <f>I24+J24+K24</f>
        <v>644000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45" t="s">
        <v>67</v>
      </c>
    </row>
    <row r="25" spans="1:27" s="19" customFormat="1" ht="94.5" customHeight="1" x14ac:dyDescent="0.25">
      <c r="A25" s="28">
        <v>99</v>
      </c>
      <c r="B25" s="55" t="s">
        <v>106</v>
      </c>
      <c r="C25" s="41" t="s">
        <v>127</v>
      </c>
      <c r="D25" s="42">
        <v>800000</v>
      </c>
      <c r="E25" s="54" t="s">
        <v>128</v>
      </c>
      <c r="F25" s="67" t="s">
        <v>129</v>
      </c>
      <c r="G25" s="25"/>
      <c r="H25" s="36" t="s">
        <v>9</v>
      </c>
      <c r="I25" s="42">
        <v>160000</v>
      </c>
      <c r="J25" s="27"/>
      <c r="K25" s="27"/>
      <c r="L25" s="53">
        <f>I25+J25+K25</f>
        <v>160000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45" t="s">
        <v>130</v>
      </c>
    </row>
    <row r="26" spans="1:27" ht="27.95" customHeight="1" x14ac:dyDescent="0.25">
      <c r="A26" s="28"/>
      <c r="B26" s="68"/>
      <c r="C26" s="45"/>
      <c r="D26" s="69">
        <f>SUM(D21:D25)</f>
        <v>3255000</v>
      </c>
      <c r="E26" s="27"/>
      <c r="F26" s="27"/>
      <c r="G26" s="27"/>
      <c r="H26" s="70"/>
      <c r="I26" s="69">
        <f>SUM(I21:I25)</f>
        <v>2062500</v>
      </c>
      <c r="J26" s="27"/>
      <c r="K26" s="27"/>
      <c r="L26" s="69">
        <f>SUM(L21:L25)</f>
        <v>2062500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71"/>
    </row>
    <row r="27" spans="1:27" ht="27.95" customHeight="1" x14ac:dyDescent="0.25">
      <c r="A27" s="72"/>
      <c r="B27" s="72"/>
      <c r="C27" s="73"/>
      <c r="D27" s="74"/>
      <c r="E27" s="72"/>
      <c r="F27" s="72"/>
      <c r="G27" s="72"/>
      <c r="H27" s="75"/>
      <c r="I27" s="76"/>
      <c r="J27" s="72"/>
      <c r="K27" s="72"/>
      <c r="L27" s="77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3"/>
    </row>
    <row r="28" spans="1:27" ht="27.95" customHeight="1" x14ac:dyDescent="0.25">
      <c r="A28" s="57"/>
      <c r="B28" s="57"/>
      <c r="C28" s="78"/>
      <c r="D28" s="57"/>
      <c r="E28" s="57"/>
      <c r="F28" s="57"/>
      <c r="G28" s="57"/>
      <c r="H28" s="57"/>
      <c r="I28" s="76"/>
      <c r="J28" s="57"/>
      <c r="K28" s="57"/>
      <c r="L28" s="7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78"/>
    </row>
    <row r="29" spans="1:27" ht="27.95" customHeight="1" x14ac:dyDescent="0.25">
      <c r="A29" s="57"/>
      <c r="B29" s="57"/>
      <c r="C29" s="78"/>
      <c r="D29" s="57"/>
      <c r="E29" s="57"/>
      <c r="F29" s="57"/>
      <c r="G29" s="57"/>
      <c r="H29" s="57"/>
      <c r="I29" s="76"/>
      <c r="J29" s="57"/>
      <c r="K29" s="57"/>
      <c r="L29" s="7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78"/>
    </row>
    <row r="30" spans="1:27" ht="27.95" customHeight="1" x14ac:dyDescent="0.25">
      <c r="A30" s="57"/>
      <c r="B30" s="57"/>
      <c r="C30" s="78"/>
      <c r="D30" s="57"/>
      <c r="E30" s="57"/>
      <c r="F30" s="57"/>
      <c r="G30" s="57"/>
      <c r="H30" s="57"/>
      <c r="I30" s="76"/>
      <c r="J30" s="57"/>
      <c r="K30" s="57"/>
      <c r="L30" s="7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78"/>
    </row>
    <row r="31" spans="1:27" ht="27.95" customHeight="1" x14ac:dyDescent="0.25">
      <c r="A31" s="57"/>
      <c r="B31" s="57"/>
      <c r="C31" s="78"/>
      <c r="D31" s="57"/>
      <c r="E31" s="57"/>
      <c r="F31" s="57"/>
      <c r="G31" s="57"/>
      <c r="H31" s="57"/>
      <c r="I31" s="76"/>
      <c r="J31" s="57"/>
      <c r="K31" s="57"/>
      <c r="L31" s="7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78"/>
    </row>
  </sheetData>
  <mergeCells count="28">
    <mergeCell ref="Y4:Z5"/>
    <mergeCell ref="AA4:AA6"/>
    <mergeCell ref="H5:L5"/>
    <mergeCell ref="O5:P5"/>
    <mergeCell ref="Q5:Q6"/>
    <mergeCell ref="R5:R6"/>
    <mergeCell ref="S5:S6"/>
    <mergeCell ref="T5:T6"/>
    <mergeCell ref="U5:U6"/>
    <mergeCell ref="V5:V6"/>
    <mergeCell ref="M4:M5"/>
    <mergeCell ref="N4:N5"/>
    <mergeCell ref="O4:Q4"/>
    <mergeCell ref="R4:S4"/>
    <mergeCell ref="T4:U4"/>
    <mergeCell ref="V4:X4"/>
    <mergeCell ref="W5:W6"/>
    <mergeCell ref="X5:X6"/>
    <mergeCell ref="A1:AA1"/>
    <mergeCell ref="A2:AA2"/>
    <mergeCell ref="H3:O3"/>
    <mergeCell ref="A4:A6"/>
    <mergeCell ref="B4:B6"/>
    <mergeCell ref="C4:C6"/>
    <mergeCell ref="D4:D6"/>
    <mergeCell ref="E4:E6"/>
    <mergeCell ref="F4:G5"/>
    <mergeCell ref="H4:L4"/>
  </mergeCells>
  <phoneticPr fontId="12" type="noConversion"/>
  <pageMargins left="0.37992125984251973" right="0.17007874015748028" top="0.79527559055118102" bottom="0.60511811023622042" header="0.5" footer="0.3098425196850394"/>
  <pageSetup paperSize="0" fitToWidth="0" fitToHeight="0" pageOrder="overThenDown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B883-CFDD-452F-A47B-4383A02DD319}">
  <dimension ref="A1:IW56"/>
  <sheetViews>
    <sheetView workbookViewId="0"/>
  </sheetViews>
  <sheetFormatPr defaultRowHeight="24.95" customHeight="1" x14ac:dyDescent="0.25"/>
  <cols>
    <col min="1" max="1" width="19" style="91" customWidth="1"/>
    <col min="2" max="2" width="20.125" style="91" customWidth="1"/>
    <col min="3" max="3" width="13" style="91" customWidth="1"/>
    <col min="4" max="4" width="10.5" style="120" customWidth="1"/>
    <col min="5" max="7" width="10.5" style="91" customWidth="1"/>
    <col min="8" max="8" width="10.5" style="128" customWidth="1"/>
    <col min="9" max="12" width="4.375" style="91" customWidth="1"/>
    <col min="13" max="13" width="15.125" style="91" customWidth="1"/>
    <col min="14" max="14" width="8.625" style="91" customWidth="1"/>
    <col min="15" max="15" width="8.375" style="91" customWidth="1"/>
    <col min="16" max="17" width="4.375" style="91" customWidth="1"/>
    <col min="18" max="18" width="13.25" style="91" customWidth="1"/>
    <col min="19" max="257" width="8.5" style="91" customWidth="1"/>
    <col min="258" max="1024" width="8.5" customWidth="1"/>
  </cols>
  <sheetData>
    <row r="1" spans="1:18" ht="24.95" customHeight="1" x14ac:dyDescent="0.25">
      <c r="A1" s="130" t="s">
        <v>131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ht="24.95" customHeight="1" x14ac:dyDescent="0.25">
      <c r="A2" s="130" t="s">
        <v>132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8" ht="24.95" customHeight="1" x14ac:dyDescent="0.25">
      <c r="A3" s="92"/>
      <c r="B3" s="90"/>
      <c r="C3" s="92"/>
      <c r="D3" s="93"/>
      <c r="E3" s="131" t="s">
        <v>29</v>
      </c>
      <c r="F3" s="131"/>
      <c r="G3" s="131"/>
      <c r="H3" s="131"/>
      <c r="I3" s="131"/>
      <c r="J3" s="131"/>
      <c r="K3" s="131"/>
      <c r="L3" s="92"/>
      <c r="M3" s="92"/>
      <c r="N3" s="92"/>
      <c r="O3" s="92"/>
      <c r="P3" s="90"/>
      <c r="Q3" s="90"/>
      <c r="R3" s="92"/>
    </row>
    <row r="4" spans="1:18" ht="24.95" customHeight="1" x14ac:dyDescent="0.25">
      <c r="A4" s="88" t="s">
        <v>133</v>
      </c>
      <c r="B4" s="88" t="s">
        <v>134</v>
      </c>
      <c r="C4" s="85" t="s">
        <v>135</v>
      </c>
      <c r="D4" s="86" t="s">
        <v>136</v>
      </c>
      <c r="E4" s="86"/>
      <c r="F4" s="86"/>
      <c r="G4" s="86"/>
      <c r="H4" s="95"/>
      <c r="I4" s="82" t="s">
        <v>137</v>
      </c>
      <c r="J4" s="82"/>
      <c r="K4" s="88" t="s">
        <v>138</v>
      </c>
      <c r="L4" s="88"/>
      <c r="M4" s="85" t="s">
        <v>139</v>
      </c>
      <c r="N4" s="86" t="s">
        <v>140</v>
      </c>
      <c r="O4" s="86"/>
      <c r="P4" s="82" t="s">
        <v>42</v>
      </c>
      <c r="Q4" s="82"/>
      <c r="R4" s="86" t="s">
        <v>141</v>
      </c>
    </row>
    <row r="5" spans="1:18" ht="24.95" customHeight="1" x14ac:dyDescent="0.25">
      <c r="A5" s="88"/>
      <c r="B5" s="88"/>
      <c r="C5" s="85"/>
      <c r="D5" s="86"/>
      <c r="E5" s="86"/>
      <c r="F5" s="86"/>
      <c r="G5" s="86"/>
      <c r="H5" s="96"/>
      <c r="I5" s="82"/>
      <c r="J5" s="82"/>
      <c r="K5" s="88"/>
      <c r="L5" s="88"/>
      <c r="M5" s="85"/>
      <c r="N5" s="86"/>
      <c r="O5" s="86"/>
      <c r="P5" s="82"/>
      <c r="Q5" s="82"/>
      <c r="R5" s="86"/>
    </row>
    <row r="6" spans="1:18" ht="24.95" customHeight="1" x14ac:dyDescent="0.25">
      <c r="A6" s="88"/>
      <c r="B6" s="88"/>
      <c r="C6" s="85"/>
      <c r="D6" s="132" t="s">
        <v>142</v>
      </c>
      <c r="E6" s="86" t="s">
        <v>143</v>
      </c>
      <c r="F6" s="86"/>
      <c r="G6" s="86"/>
      <c r="H6" s="82" t="s">
        <v>144</v>
      </c>
      <c r="I6" s="97"/>
      <c r="J6" s="98"/>
      <c r="K6" s="99"/>
      <c r="L6" s="100"/>
      <c r="M6" s="85"/>
      <c r="N6" s="101"/>
      <c r="O6" s="102"/>
      <c r="P6" s="97"/>
      <c r="Q6" s="98"/>
      <c r="R6" s="86"/>
    </row>
    <row r="7" spans="1:18" ht="24.95" customHeight="1" x14ac:dyDescent="0.25">
      <c r="A7" s="88"/>
      <c r="B7" s="88"/>
      <c r="C7" s="85"/>
      <c r="D7" s="132"/>
      <c r="E7" s="94" t="s">
        <v>145</v>
      </c>
      <c r="F7" s="94" t="s">
        <v>146</v>
      </c>
      <c r="G7" s="94" t="s">
        <v>147</v>
      </c>
      <c r="H7" s="82"/>
      <c r="I7" s="103" t="s">
        <v>148</v>
      </c>
      <c r="J7" s="103" t="s">
        <v>149</v>
      </c>
      <c r="K7" s="94" t="s">
        <v>58</v>
      </c>
      <c r="L7" s="94" t="s">
        <v>59</v>
      </c>
      <c r="M7" s="85"/>
      <c r="N7" s="94" t="s">
        <v>150</v>
      </c>
      <c r="O7" s="104" t="s">
        <v>151</v>
      </c>
      <c r="P7" s="94" t="s">
        <v>58</v>
      </c>
      <c r="Q7" s="94" t="s">
        <v>59</v>
      </c>
      <c r="R7" s="86"/>
    </row>
    <row r="8" spans="1:18" ht="24.95" customHeight="1" x14ac:dyDescent="0.25">
      <c r="A8" s="105" t="s">
        <v>152</v>
      </c>
      <c r="B8" s="106"/>
      <c r="C8" s="107"/>
      <c r="D8" s="108"/>
      <c r="E8" s="42"/>
      <c r="F8" s="109"/>
      <c r="G8" s="110"/>
      <c r="H8" s="111"/>
      <c r="I8" s="94"/>
      <c r="J8" s="94"/>
      <c r="K8" s="94"/>
      <c r="L8" s="94"/>
      <c r="M8" s="109"/>
      <c r="N8" s="109"/>
      <c r="O8" s="109"/>
      <c r="P8" s="94"/>
      <c r="Q8" s="94"/>
      <c r="R8" s="112"/>
    </row>
    <row r="9" spans="1:18" ht="24.95" customHeight="1" x14ac:dyDescent="0.25">
      <c r="A9" s="113" t="s">
        <v>153</v>
      </c>
      <c r="B9" s="106"/>
      <c r="C9" s="114"/>
      <c r="D9" s="108"/>
      <c r="E9" s="42"/>
      <c r="F9" s="115"/>
      <c r="G9" s="42"/>
      <c r="H9" s="42"/>
      <c r="I9" s="94"/>
      <c r="J9" s="94"/>
      <c r="K9" s="94"/>
      <c r="L9" s="94"/>
      <c r="M9" s="109"/>
      <c r="N9" s="109"/>
      <c r="O9" s="109"/>
      <c r="P9" s="94"/>
      <c r="Q9" s="94"/>
      <c r="R9" s="112"/>
    </row>
    <row r="10" spans="1:18" ht="27" customHeight="1" x14ac:dyDescent="0.25">
      <c r="A10" s="107" t="s">
        <v>154</v>
      </c>
      <c r="B10" s="107" t="s">
        <v>155</v>
      </c>
      <c r="C10" s="107" t="s">
        <v>9</v>
      </c>
      <c r="D10" s="108">
        <v>700000</v>
      </c>
      <c r="E10" s="42">
        <v>700000</v>
      </c>
      <c r="F10" s="109"/>
      <c r="G10" s="110">
        <f t="shared" ref="G10:G24" si="0">F10+E10</f>
        <v>700000</v>
      </c>
      <c r="H10" s="111"/>
      <c r="I10" s="94" t="s">
        <v>156</v>
      </c>
      <c r="J10" s="94"/>
      <c r="K10" s="94"/>
      <c r="L10" s="94" t="s">
        <v>156</v>
      </c>
      <c r="M10" s="109"/>
      <c r="N10" s="109">
        <v>0</v>
      </c>
      <c r="O10" s="109"/>
      <c r="P10" s="94" t="s">
        <v>156</v>
      </c>
      <c r="Q10" s="94"/>
      <c r="R10" s="112"/>
    </row>
    <row r="11" spans="1:18" ht="24.95" customHeight="1" x14ac:dyDescent="0.25">
      <c r="A11" s="107" t="s">
        <v>157</v>
      </c>
      <c r="B11" s="107" t="s">
        <v>158</v>
      </c>
      <c r="C11" s="107" t="s">
        <v>9</v>
      </c>
      <c r="D11" s="108">
        <v>250000</v>
      </c>
      <c r="E11" s="42">
        <v>250000</v>
      </c>
      <c r="F11" s="109"/>
      <c r="G11" s="110">
        <f t="shared" si="0"/>
        <v>250000</v>
      </c>
      <c r="H11" s="111"/>
      <c r="I11" s="94" t="s">
        <v>156</v>
      </c>
      <c r="J11" s="94"/>
      <c r="K11" s="94"/>
      <c r="L11" s="94" t="s">
        <v>156</v>
      </c>
      <c r="M11" s="109"/>
      <c r="N11" s="109">
        <v>0</v>
      </c>
      <c r="O11" s="109"/>
      <c r="P11" s="94" t="s">
        <v>156</v>
      </c>
      <c r="Q11" s="94"/>
      <c r="R11" s="112"/>
    </row>
    <row r="12" spans="1:18" ht="24.95" customHeight="1" x14ac:dyDescent="0.25">
      <c r="A12" s="107" t="s">
        <v>159</v>
      </c>
      <c r="B12" s="107" t="s">
        <v>160</v>
      </c>
      <c r="C12" s="107" t="s">
        <v>9</v>
      </c>
      <c r="D12" s="108">
        <v>95000</v>
      </c>
      <c r="E12" s="42">
        <v>95000</v>
      </c>
      <c r="F12" s="109"/>
      <c r="G12" s="110">
        <f t="shared" si="0"/>
        <v>95000</v>
      </c>
      <c r="H12" s="111"/>
      <c r="I12" s="94" t="s">
        <v>156</v>
      </c>
      <c r="J12" s="94"/>
      <c r="K12" s="94"/>
      <c r="L12" s="94" t="s">
        <v>156</v>
      </c>
      <c r="M12" s="109"/>
      <c r="N12" s="109">
        <v>0</v>
      </c>
      <c r="O12" s="109"/>
      <c r="P12" s="94" t="s">
        <v>156</v>
      </c>
      <c r="Q12" s="94"/>
      <c r="R12" s="112"/>
    </row>
    <row r="13" spans="1:18" ht="24.95" customHeight="1" x14ac:dyDescent="0.25">
      <c r="A13" s="107" t="s">
        <v>161</v>
      </c>
      <c r="B13" s="107" t="s">
        <v>162</v>
      </c>
      <c r="C13" s="107" t="s">
        <v>9</v>
      </c>
      <c r="D13" s="108">
        <v>236789</v>
      </c>
      <c r="E13" s="42">
        <v>236789</v>
      </c>
      <c r="F13" s="109"/>
      <c r="G13" s="110">
        <f t="shared" si="0"/>
        <v>236789</v>
      </c>
      <c r="H13" s="111"/>
      <c r="I13" s="94" t="s">
        <v>156</v>
      </c>
      <c r="J13" s="94"/>
      <c r="K13" s="94"/>
      <c r="L13" s="94" t="s">
        <v>156</v>
      </c>
      <c r="M13" s="109"/>
      <c r="N13" s="109">
        <v>0</v>
      </c>
      <c r="O13" s="109"/>
      <c r="P13" s="94" t="s">
        <v>156</v>
      </c>
      <c r="Q13" s="94"/>
      <c r="R13" s="112"/>
    </row>
    <row r="14" spans="1:18" ht="24.95" customHeight="1" x14ac:dyDescent="0.25">
      <c r="A14" s="107" t="s">
        <v>163</v>
      </c>
      <c r="B14" s="107" t="s">
        <v>164</v>
      </c>
      <c r="C14" s="107" t="s">
        <v>9</v>
      </c>
      <c r="D14" s="108">
        <v>175000</v>
      </c>
      <c r="E14" s="42">
        <v>175000</v>
      </c>
      <c r="F14" s="109"/>
      <c r="G14" s="110">
        <f t="shared" si="0"/>
        <v>175000</v>
      </c>
      <c r="H14" s="111"/>
      <c r="I14" s="94" t="s">
        <v>156</v>
      </c>
      <c r="J14" s="94"/>
      <c r="K14" s="94"/>
      <c r="L14" s="94" t="s">
        <v>156</v>
      </c>
      <c r="M14" s="109"/>
      <c r="N14" s="109">
        <v>0</v>
      </c>
      <c r="O14" s="109"/>
      <c r="P14" s="94" t="s">
        <v>156</v>
      </c>
      <c r="Q14" s="94"/>
      <c r="R14" s="112"/>
    </row>
    <row r="15" spans="1:18" ht="24.95" customHeight="1" x14ac:dyDescent="0.25">
      <c r="A15" s="107" t="s">
        <v>21</v>
      </c>
      <c r="B15" s="107" t="s">
        <v>22</v>
      </c>
      <c r="C15" s="107" t="s">
        <v>9</v>
      </c>
      <c r="D15" s="108">
        <v>1500000</v>
      </c>
      <c r="E15" s="42">
        <v>1500000</v>
      </c>
      <c r="F15" s="109"/>
      <c r="G15" s="110">
        <f t="shared" si="0"/>
        <v>1500000</v>
      </c>
      <c r="H15" s="111"/>
      <c r="I15" s="94" t="s">
        <v>156</v>
      </c>
      <c r="J15" s="94"/>
      <c r="K15" s="94"/>
      <c r="L15" s="94" t="s">
        <v>156</v>
      </c>
      <c r="M15" s="109"/>
      <c r="N15" s="109">
        <v>0</v>
      </c>
      <c r="O15" s="109"/>
      <c r="P15" s="94" t="s">
        <v>156</v>
      </c>
      <c r="Q15" s="94"/>
      <c r="R15" s="112"/>
    </row>
    <row r="16" spans="1:18" ht="24.95" customHeight="1" x14ac:dyDescent="0.25">
      <c r="A16" s="107" t="s">
        <v>15</v>
      </c>
      <c r="B16" s="107" t="s">
        <v>16</v>
      </c>
      <c r="C16" s="107" t="s">
        <v>9</v>
      </c>
      <c r="D16" s="108">
        <v>271000</v>
      </c>
      <c r="E16" s="42">
        <v>271000</v>
      </c>
      <c r="F16" s="109"/>
      <c r="G16" s="110">
        <f t="shared" si="0"/>
        <v>271000</v>
      </c>
      <c r="H16" s="111"/>
      <c r="I16" s="94" t="s">
        <v>156</v>
      </c>
      <c r="J16" s="94"/>
      <c r="K16" s="94"/>
      <c r="L16" s="94" t="s">
        <v>156</v>
      </c>
      <c r="M16" s="109"/>
      <c r="N16" s="109">
        <v>0</v>
      </c>
      <c r="O16" s="109"/>
      <c r="P16" s="94" t="s">
        <v>156</v>
      </c>
      <c r="Q16" s="94"/>
      <c r="R16" s="112"/>
    </row>
    <row r="17" spans="1:18" ht="24.95" customHeight="1" x14ac:dyDescent="0.25">
      <c r="A17" s="107" t="s">
        <v>7</v>
      </c>
      <c r="B17" s="107" t="s">
        <v>8</v>
      </c>
      <c r="C17" s="107" t="s">
        <v>9</v>
      </c>
      <c r="D17" s="108">
        <v>300000</v>
      </c>
      <c r="E17" s="42">
        <v>300000</v>
      </c>
      <c r="F17" s="109"/>
      <c r="G17" s="110">
        <f t="shared" si="0"/>
        <v>300000</v>
      </c>
      <c r="H17" s="111"/>
      <c r="I17" s="94" t="s">
        <v>156</v>
      </c>
      <c r="J17" s="94"/>
      <c r="K17" s="94"/>
      <c r="L17" s="94" t="s">
        <v>156</v>
      </c>
      <c r="M17" s="109"/>
      <c r="N17" s="109">
        <v>0</v>
      </c>
      <c r="O17" s="109"/>
      <c r="P17" s="94" t="s">
        <v>156</v>
      </c>
      <c r="Q17" s="94"/>
      <c r="R17" s="112"/>
    </row>
    <row r="18" spans="1:18" ht="24.95" customHeight="1" x14ac:dyDescent="0.25">
      <c r="A18" s="107" t="s">
        <v>7</v>
      </c>
      <c r="B18" s="107" t="s">
        <v>10</v>
      </c>
      <c r="C18" s="107" t="s">
        <v>9</v>
      </c>
      <c r="D18" s="108">
        <v>300000</v>
      </c>
      <c r="E18" s="42">
        <v>300000</v>
      </c>
      <c r="F18" s="109"/>
      <c r="G18" s="110">
        <f t="shared" si="0"/>
        <v>300000</v>
      </c>
      <c r="H18" s="111"/>
      <c r="I18" s="94" t="s">
        <v>156</v>
      </c>
      <c r="J18" s="94"/>
      <c r="K18" s="94"/>
      <c r="L18" s="94" t="s">
        <v>156</v>
      </c>
      <c r="M18" s="109"/>
      <c r="N18" s="109"/>
      <c r="O18" s="109"/>
      <c r="P18" s="94"/>
      <c r="Q18" s="94"/>
      <c r="R18" s="112"/>
    </row>
    <row r="19" spans="1:18" ht="24.95" customHeight="1" x14ac:dyDescent="0.25">
      <c r="A19" s="107" t="s">
        <v>68</v>
      </c>
      <c r="B19" s="107" t="s">
        <v>12</v>
      </c>
      <c r="C19" s="107" t="s">
        <v>9</v>
      </c>
      <c r="D19" s="108">
        <v>100000</v>
      </c>
      <c r="E19" s="42">
        <v>100000</v>
      </c>
      <c r="F19" s="109"/>
      <c r="G19" s="110">
        <f t="shared" si="0"/>
        <v>100000</v>
      </c>
      <c r="H19" s="111"/>
      <c r="I19" s="94" t="s">
        <v>156</v>
      </c>
      <c r="J19" s="94"/>
      <c r="K19" s="94"/>
      <c r="L19" s="94" t="s">
        <v>156</v>
      </c>
      <c r="M19" s="109"/>
      <c r="N19" s="109"/>
      <c r="O19" s="109"/>
      <c r="P19" s="94"/>
      <c r="Q19" s="94"/>
      <c r="R19" s="112"/>
    </row>
    <row r="20" spans="1:18" ht="24.95" customHeight="1" x14ac:dyDescent="0.25">
      <c r="A20" s="107" t="s">
        <v>17</v>
      </c>
      <c r="B20" s="107" t="s">
        <v>18</v>
      </c>
      <c r="C20" s="107" t="s">
        <v>9</v>
      </c>
      <c r="D20" s="108">
        <v>201000</v>
      </c>
      <c r="E20" s="42">
        <v>201000</v>
      </c>
      <c r="F20" s="109"/>
      <c r="G20" s="110">
        <f t="shared" si="0"/>
        <v>201000</v>
      </c>
      <c r="H20" s="111"/>
      <c r="I20" s="94"/>
      <c r="J20" s="94"/>
      <c r="K20" s="94"/>
      <c r="L20" s="94"/>
      <c r="M20" s="109"/>
      <c r="N20" s="109"/>
      <c r="O20" s="109"/>
      <c r="P20" s="94"/>
      <c r="Q20" s="94"/>
      <c r="R20" s="112"/>
    </row>
    <row r="21" spans="1:18" ht="24.95" customHeight="1" x14ac:dyDescent="0.25">
      <c r="A21" s="107" t="s">
        <v>19</v>
      </c>
      <c r="B21" s="107" t="s">
        <v>20</v>
      </c>
      <c r="C21" s="107" t="s">
        <v>9</v>
      </c>
      <c r="D21" s="108">
        <v>396000</v>
      </c>
      <c r="E21" s="42">
        <v>396000</v>
      </c>
      <c r="F21" s="109"/>
      <c r="G21" s="110">
        <f t="shared" si="0"/>
        <v>396000</v>
      </c>
      <c r="H21" s="111"/>
      <c r="I21" s="94"/>
      <c r="J21" s="94"/>
      <c r="K21" s="94"/>
      <c r="L21" s="94"/>
      <c r="M21" s="109"/>
      <c r="N21" s="109"/>
      <c r="O21" s="109"/>
      <c r="P21" s="94"/>
      <c r="Q21" s="94"/>
      <c r="R21" s="112"/>
    </row>
    <row r="22" spans="1:18" ht="24.95" customHeight="1" x14ac:dyDescent="0.25">
      <c r="A22" s="107" t="s">
        <v>13</v>
      </c>
      <c r="B22" s="107" t="s">
        <v>14</v>
      </c>
      <c r="C22" s="107" t="s">
        <v>9</v>
      </c>
      <c r="D22" s="108">
        <v>300000</v>
      </c>
      <c r="E22" s="42">
        <v>300000</v>
      </c>
      <c r="F22" s="109"/>
      <c r="G22" s="110">
        <f t="shared" si="0"/>
        <v>300000</v>
      </c>
      <c r="H22" s="111"/>
      <c r="I22" s="94" t="s">
        <v>156</v>
      </c>
      <c r="J22" s="94"/>
      <c r="K22" s="94"/>
      <c r="L22" s="94" t="s">
        <v>156</v>
      </c>
      <c r="M22" s="109"/>
      <c r="N22" s="109"/>
      <c r="O22" s="109"/>
      <c r="P22" s="94"/>
      <c r="Q22" s="94"/>
      <c r="R22" s="112"/>
    </row>
    <row r="23" spans="1:18" ht="24.95" customHeight="1" x14ac:dyDescent="0.25">
      <c r="A23" s="107" t="s">
        <v>165</v>
      </c>
      <c r="B23" s="107" t="s">
        <v>24</v>
      </c>
      <c r="C23" s="107" t="s">
        <v>9</v>
      </c>
      <c r="D23" s="108">
        <v>9800000</v>
      </c>
      <c r="E23" s="42">
        <v>9800000</v>
      </c>
      <c r="F23" s="109"/>
      <c r="G23" s="110">
        <f t="shared" si="0"/>
        <v>9800000</v>
      </c>
      <c r="H23" s="111"/>
      <c r="I23" s="94" t="s">
        <v>156</v>
      </c>
      <c r="J23" s="94"/>
      <c r="K23" s="94"/>
      <c r="L23" s="94" t="s">
        <v>156</v>
      </c>
      <c r="M23" s="109"/>
      <c r="N23" s="109">
        <v>0</v>
      </c>
      <c r="O23" s="109"/>
      <c r="P23" s="94" t="s">
        <v>156</v>
      </c>
      <c r="Q23" s="94"/>
      <c r="R23" s="112"/>
    </row>
    <row r="24" spans="1:18" ht="24.95" customHeight="1" x14ac:dyDescent="0.25">
      <c r="A24" s="107" t="s">
        <v>166</v>
      </c>
      <c r="B24" s="116" t="s">
        <v>26</v>
      </c>
      <c r="C24" s="107" t="s">
        <v>9</v>
      </c>
      <c r="D24" s="108">
        <v>740000</v>
      </c>
      <c r="E24" s="42">
        <v>740000</v>
      </c>
      <c r="F24" s="109"/>
      <c r="G24" s="110">
        <f t="shared" si="0"/>
        <v>740000</v>
      </c>
      <c r="H24" s="111"/>
      <c r="I24" s="94" t="s">
        <v>156</v>
      </c>
      <c r="J24" s="94"/>
      <c r="K24" s="94"/>
      <c r="L24" s="94" t="s">
        <v>156</v>
      </c>
      <c r="M24" s="109"/>
      <c r="N24" s="109">
        <v>0</v>
      </c>
      <c r="O24" s="109"/>
      <c r="P24" s="94" t="s">
        <v>156</v>
      </c>
      <c r="Q24" s="94"/>
      <c r="R24" s="112"/>
    </row>
    <row r="25" spans="1:18" ht="30" customHeight="1" x14ac:dyDescent="0.25">
      <c r="A25" s="117"/>
      <c r="B25" s="40"/>
      <c r="C25" s="107"/>
      <c r="D25" s="118">
        <f>SUM(D10:D24)</f>
        <v>15364789</v>
      </c>
      <c r="E25" s="63">
        <f>SUM(E9:E24)</f>
        <v>15364789</v>
      </c>
      <c r="F25" s="109"/>
      <c r="G25" s="63">
        <f>SUM(G9:G24)</f>
        <v>15364789</v>
      </c>
      <c r="H25" s="42"/>
      <c r="I25" s="94"/>
      <c r="J25" s="94"/>
      <c r="K25" s="94"/>
      <c r="L25" s="94"/>
      <c r="M25" s="109"/>
      <c r="N25" s="109"/>
      <c r="O25" s="109"/>
      <c r="P25" s="94"/>
      <c r="Q25" s="94"/>
      <c r="R25" s="112"/>
    </row>
    <row r="26" spans="1:18" ht="24.95" customHeight="1" x14ac:dyDescent="0.25">
      <c r="A26" s="119" t="s">
        <v>167</v>
      </c>
      <c r="B26" s="40"/>
      <c r="C26" s="107"/>
      <c r="E26" s="110"/>
      <c r="F26" s="109"/>
      <c r="G26" s="110"/>
      <c r="H26" s="111"/>
      <c r="I26" s="94"/>
      <c r="J26" s="94"/>
      <c r="K26" s="94"/>
      <c r="L26" s="94"/>
      <c r="M26" s="109"/>
      <c r="N26" s="109"/>
      <c r="O26" s="109"/>
      <c r="P26" s="94"/>
      <c r="Q26" s="94"/>
      <c r="R26" s="112"/>
    </row>
    <row r="27" spans="1:18" ht="24.95" customHeight="1" x14ac:dyDescent="0.25">
      <c r="A27" s="121" t="s">
        <v>168</v>
      </c>
      <c r="B27" s="107" t="s">
        <v>169</v>
      </c>
      <c r="C27" s="107" t="s">
        <v>9</v>
      </c>
      <c r="D27" s="108">
        <v>819894</v>
      </c>
      <c r="E27" s="111">
        <v>819894</v>
      </c>
      <c r="F27" s="109"/>
      <c r="G27" s="110">
        <f t="shared" ref="G27:G43" si="1">E27+F27</f>
        <v>819894</v>
      </c>
      <c r="H27" s="111"/>
      <c r="I27" s="94" t="s">
        <v>156</v>
      </c>
      <c r="J27" s="94"/>
      <c r="K27" s="94"/>
      <c r="L27" s="94" t="s">
        <v>156</v>
      </c>
      <c r="M27" s="109"/>
      <c r="N27" s="109">
        <v>0</v>
      </c>
      <c r="O27" s="109"/>
      <c r="P27" s="94" t="s">
        <v>156</v>
      </c>
      <c r="Q27" s="94"/>
      <c r="R27" s="112"/>
    </row>
    <row r="28" spans="1:18" ht="24.95" customHeight="1" x14ac:dyDescent="0.25">
      <c r="A28" s="121" t="s">
        <v>170</v>
      </c>
      <c r="B28" s="107" t="s">
        <v>171</v>
      </c>
      <c r="C28" s="107" t="s">
        <v>9</v>
      </c>
      <c r="D28" s="108">
        <v>1850000</v>
      </c>
      <c r="E28" s="111">
        <v>1850000</v>
      </c>
      <c r="F28" s="109"/>
      <c r="G28" s="110">
        <f t="shared" si="1"/>
        <v>1850000</v>
      </c>
      <c r="H28" s="111"/>
      <c r="I28" s="94" t="s">
        <v>156</v>
      </c>
      <c r="J28" s="94"/>
      <c r="K28" s="94"/>
      <c r="L28" s="94" t="s">
        <v>156</v>
      </c>
      <c r="M28" s="109"/>
      <c r="N28" s="109">
        <v>0</v>
      </c>
      <c r="O28" s="109"/>
      <c r="P28" s="94"/>
      <c r="Q28" s="94" t="s">
        <v>156</v>
      </c>
      <c r="R28" s="112"/>
    </row>
    <row r="29" spans="1:18" ht="24.95" customHeight="1" x14ac:dyDescent="0.25">
      <c r="A29" s="121" t="s">
        <v>172</v>
      </c>
      <c r="B29" s="107" t="s">
        <v>173</v>
      </c>
      <c r="C29" s="107" t="s">
        <v>9</v>
      </c>
      <c r="D29" s="108">
        <v>5990000</v>
      </c>
      <c r="E29" s="111">
        <v>5990000</v>
      </c>
      <c r="F29" s="115"/>
      <c r="G29" s="110">
        <f t="shared" si="1"/>
        <v>5990000</v>
      </c>
      <c r="H29" s="111"/>
      <c r="I29" s="94" t="s">
        <v>156</v>
      </c>
      <c r="J29" s="94"/>
      <c r="K29" s="94"/>
      <c r="L29" s="94" t="s">
        <v>156</v>
      </c>
      <c r="M29" s="109"/>
      <c r="N29" s="109">
        <v>0</v>
      </c>
      <c r="O29" s="109"/>
      <c r="P29" s="94" t="s">
        <v>156</v>
      </c>
      <c r="Q29" s="94"/>
      <c r="R29" s="112"/>
    </row>
    <row r="30" spans="1:18" ht="24.95" customHeight="1" x14ac:dyDescent="0.25">
      <c r="A30" s="121" t="s">
        <v>174</v>
      </c>
      <c r="B30" s="107" t="s">
        <v>175</v>
      </c>
      <c r="C30" s="107" t="s">
        <v>9</v>
      </c>
      <c r="D30" s="108">
        <v>195000</v>
      </c>
      <c r="E30" s="111">
        <v>195000</v>
      </c>
      <c r="F30" s="115"/>
      <c r="G30" s="110">
        <f t="shared" si="1"/>
        <v>195000</v>
      </c>
      <c r="H30" s="111"/>
      <c r="I30" s="94" t="s">
        <v>156</v>
      </c>
      <c r="J30" s="94"/>
      <c r="K30" s="94"/>
      <c r="L30" s="94" t="s">
        <v>156</v>
      </c>
      <c r="M30" s="109"/>
      <c r="N30" s="109">
        <v>0</v>
      </c>
      <c r="O30" s="109"/>
      <c r="P30" s="94" t="s">
        <v>156</v>
      </c>
      <c r="Q30" s="94" t="s">
        <v>156</v>
      </c>
      <c r="R30" s="112"/>
    </row>
    <row r="31" spans="1:18" ht="24.95" customHeight="1" x14ac:dyDescent="0.25">
      <c r="A31" s="121" t="s">
        <v>176</v>
      </c>
      <c r="B31" s="107" t="s">
        <v>177</v>
      </c>
      <c r="C31" s="107" t="s">
        <v>9</v>
      </c>
      <c r="D31" s="108">
        <v>682967</v>
      </c>
      <c r="E31" s="111">
        <v>682967</v>
      </c>
      <c r="F31" s="109"/>
      <c r="G31" s="110">
        <f t="shared" si="1"/>
        <v>682967</v>
      </c>
      <c r="H31" s="111"/>
      <c r="I31" s="94" t="s">
        <v>156</v>
      </c>
      <c r="J31" s="94"/>
      <c r="K31" s="94"/>
      <c r="L31" s="94" t="s">
        <v>156</v>
      </c>
      <c r="M31" s="109"/>
      <c r="N31" s="109">
        <v>0</v>
      </c>
      <c r="O31" s="109"/>
      <c r="P31" s="94"/>
      <c r="Q31" s="94" t="s">
        <v>156</v>
      </c>
      <c r="R31" s="112"/>
    </row>
    <row r="32" spans="1:18" ht="24.95" customHeight="1" x14ac:dyDescent="0.25">
      <c r="A32" s="121" t="s">
        <v>178</v>
      </c>
      <c r="B32" s="107" t="s">
        <v>179</v>
      </c>
      <c r="C32" s="107" t="s">
        <v>9</v>
      </c>
      <c r="D32" s="108">
        <v>270080</v>
      </c>
      <c r="E32" s="111">
        <v>270080</v>
      </c>
      <c r="F32" s="109"/>
      <c r="G32" s="110">
        <f t="shared" si="1"/>
        <v>270080</v>
      </c>
      <c r="H32" s="111"/>
      <c r="I32" s="94" t="s">
        <v>156</v>
      </c>
      <c r="J32" s="94"/>
      <c r="K32" s="94"/>
      <c r="L32" s="94" t="s">
        <v>156</v>
      </c>
      <c r="M32" s="109"/>
      <c r="N32" s="109">
        <v>0</v>
      </c>
      <c r="O32" s="109"/>
      <c r="P32" s="94"/>
      <c r="Q32" s="94" t="s">
        <v>156</v>
      </c>
      <c r="R32" s="112"/>
    </row>
    <row r="33" spans="1:18" ht="24.95" customHeight="1" x14ac:dyDescent="0.25">
      <c r="A33" s="121" t="s">
        <v>180</v>
      </c>
      <c r="B33" s="107" t="s">
        <v>181</v>
      </c>
      <c r="C33" s="107" t="s">
        <v>9</v>
      </c>
      <c r="D33" s="108">
        <v>237879</v>
      </c>
      <c r="E33" s="111">
        <v>237879</v>
      </c>
      <c r="F33" s="109"/>
      <c r="G33" s="110">
        <f t="shared" si="1"/>
        <v>237879</v>
      </c>
      <c r="H33" s="111"/>
      <c r="I33" s="94" t="s">
        <v>156</v>
      </c>
      <c r="J33" s="94"/>
      <c r="K33" s="94"/>
      <c r="L33" s="94" t="s">
        <v>156</v>
      </c>
      <c r="M33" s="109"/>
      <c r="N33" s="109">
        <v>0</v>
      </c>
      <c r="O33" s="109"/>
      <c r="P33" s="94"/>
      <c r="Q33" s="94" t="s">
        <v>156</v>
      </c>
      <c r="R33" s="112"/>
    </row>
    <row r="34" spans="1:18" ht="24.95" customHeight="1" x14ac:dyDescent="0.25">
      <c r="A34" s="121" t="s">
        <v>182</v>
      </c>
      <c r="B34" s="107" t="s">
        <v>183</v>
      </c>
      <c r="C34" s="107" t="s">
        <v>9</v>
      </c>
      <c r="D34" s="108">
        <v>900000</v>
      </c>
      <c r="E34" s="110">
        <v>900000</v>
      </c>
      <c r="F34" s="109"/>
      <c r="G34" s="110">
        <f t="shared" si="1"/>
        <v>900000</v>
      </c>
      <c r="H34" s="111"/>
      <c r="I34" s="94" t="s">
        <v>156</v>
      </c>
      <c r="J34" s="94"/>
      <c r="K34" s="94"/>
      <c r="L34" s="94" t="s">
        <v>156</v>
      </c>
      <c r="M34" s="109"/>
      <c r="N34" s="109">
        <v>0</v>
      </c>
      <c r="O34" s="112"/>
      <c r="P34" s="94" t="s">
        <v>156</v>
      </c>
      <c r="Q34" s="94"/>
      <c r="R34" s="112"/>
    </row>
    <row r="35" spans="1:18" ht="24.95" customHeight="1" x14ac:dyDescent="0.25">
      <c r="A35" s="121" t="s">
        <v>184</v>
      </c>
      <c r="B35" s="107" t="s">
        <v>185</v>
      </c>
      <c r="C35" s="107" t="s">
        <v>9</v>
      </c>
      <c r="D35" s="108">
        <v>855000</v>
      </c>
      <c r="E35" s="111">
        <v>855000</v>
      </c>
      <c r="F35" s="109"/>
      <c r="G35" s="110">
        <f t="shared" si="1"/>
        <v>855000</v>
      </c>
      <c r="H35" s="111"/>
      <c r="I35" s="94" t="s">
        <v>156</v>
      </c>
      <c r="J35" s="94"/>
      <c r="K35" s="94"/>
      <c r="L35" s="94" t="s">
        <v>156</v>
      </c>
      <c r="M35" s="109"/>
      <c r="N35" s="109">
        <v>0</v>
      </c>
      <c r="O35" s="109"/>
      <c r="P35" s="94"/>
      <c r="Q35" s="94" t="s">
        <v>156</v>
      </c>
      <c r="R35" s="112"/>
    </row>
    <row r="36" spans="1:18" ht="24.95" customHeight="1" x14ac:dyDescent="0.25">
      <c r="A36" s="121" t="s">
        <v>186</v>
      </c>
      <c r="B36" s="107" t="s">
        <v>187</v>
      </c>
      <c r="C36" s="107" t="s">
        <v>9</v>
      </c>
      <c r="D36" s="108">
        <v>1388300</v>
      </c>
      <c r="E36" s="111">
        <v>1388300</v>
      </c>
      <c r="F36" s="115"/>
      <c r="G36" s="111">
        <f t="shared" si="1"/>
        <v>1388300</v>
      </c>
      <c r="H36" s="111"/>
      <c r="I36" s="94" t="s">
        <v>156</v>
      </c>
      <c r="J36" s="94"/>
      <c r="K36" s="94"/>
      <c r="L36" s="94" t="s">
        <v>156</v>
      </c>
      <c r="M36" s="109"/>
      <c r="N36" s="109">
        <v>0</v>
      </c>
      <c r="O36" s="109"/>
      <c r="P36" s="94"/>
      <c r="Q36" s="94" t="s">
        <v>156</v>
      </c>
      <c r="R36" s="112"/>
    </row>
    <row r="37" spans="1:18" ht="24.95" customHeight="1" x14ac:dyDescent="0.25">
      <c r="A37" s="121" t="s">
        <v>188</v>
      </c>
      <c r="B37" s="107" t="s">
        <v>189</v>
      </c>
      <c r="C37" s="107" t="s">
        <v>9</v>
      </c>
      <c r="D37" s="108">
        <v>900000</v>
      </c>
      <c r="E37" s="110">
        <v>900000</v>
      </c>
      <c r="F37" s="109"/>
      <c r="G37" s="110">
        <f t="shared" si="1"/>
        <v>900000</v>
      </c>
      <c r="H37" s="111"/>
      <c r="I37" s="94" t="s">
        <v>156</v>
      </c>
      <c r="J37" s="94"/>
      <c r="K37" s="94"/>
      <c r="L37" s="94" t="s">
        <v>156</v>
      </c>
      <c r="M37" s="109"/>
      <c r="N37" s="109">
        <v>0</v>
      </c>
      <c r="O37" s="109"/>
      <c r="P37" s="94"/>
      <c r="Q37" s="94" t="s">
        <v>156</v>
      </c>
      <c r="R37" s="112"/>
    </row>
    <row r="38" spans="1:18" ht="24.95" customHeight="1" x14ac:dyDescent="0.25">
      <c r="A38" s="121" t="s">
        <v>190</v>
      </c>
      <c r="B38" s="107" t="s">
        <v>191</v>
      </c>
      <c r="C38" s="107" t="s">
        <v>9</v>
      </c>
      <c r="D38" s="108">
        <v>280000</v>
      </c>
      <c r="E38" s="110">
        <v>280000</v>
      </c>
      <c r="F38" s="109"/>
      <c r="G38" s="110">
        <f t="shared" si="1"/>
        <v>280000</v>
      </c>
      <c r="H38" s="111"/>
      <c r="I38" s="94" t="s">
        <v>156</v>
      </c>
      <c r="J38" s="94"/>
      <c r="K38" s="94"/>
      <c r="L38" s="94" t="s">
        <v>156</v>
      </c>
      <c r="M38" s="109"/>
      <c r="N38" s="109">
        <v>0</v>
      </c>
      <c r="O38" s="109"/>
      <c r="P38" s="94"/>
      <c r="Q38" s="94" t="s">
        <v>156</v>
      </c>
      <c r="R38" s="112"/>
    </row>
    <row r="39" spans="1:18" ht="24.95" customHeight="1" x14ac:dyDescent="0.25">
      <c r="A39" s="121" t="s">
        <v>192</v>
      </c>
      <c r="B39" s="107" t="s">
        <v>193</v>
      </c>
      <c r="C39" s="107" t="s">
        <v>9</v>
      </c>
      <c r="D39" s="108">
        <v>624637</v>
      </c>
      <c r="E39" s="110">
        <v>624637</v>
      </c>
      <c r="F39" s="109"/>
      <c r="G39" s="110">
        <f t="shared" si="1"/>
        <v>624637</v>
      </c>
      <c r="H39" s="111"/>
      <c r="I39" s="94" t="s">
        <v>156</v>
      </c>
      <c r="J39" s="94"/>
      <c r="K39" s="94"/>
      <c r="L39" s="94" t="s">
        <v>156</v>
      </c>
      <c r="M39" s="109"/>
      <c r="N39" s="109">
        <v>0</v>
      </c>
      <c r="O39" s="109"/>
      <c r="P39" s="94"/>
      <c r="Q39" s="94" t="s">
        <v>156</v>
      </c>
      <c r="R39" s="112"/>
    </row>
    <row r="40" spans="1:18" ht="24.95" customHeight="1" x14ac:dyDescent="0.25">
      <c r="A40" s="121" t="s">
        <v>194</v>
      </c>
      <c r="B40" s="107" t="s">
        <v>195</v>
      </c>
      <c r="C40" s="107" t="s">
        <v>9</v>
      </c>
      <c r="D40" s="108">
        <v>112500</v>
      </c>
      <c r="E40" s="110">
        <v>112500</v>
      </c>
      <c r="F40" s="109"/>
      <c r="G40" s="110">
        <f t="shared" si="1"/>
        <v>112500</v>
      </c>
      <c r="H40" s="111"/>
      <c r="I40" s="94" t="s">
        <v>156</v>
      </c>
      <c r="J40" s="94"/>
      <c r="K40" s="94"/>
      <c r="L40" s="94" t="s">
        <v>156</v>
      </c>
      <c r="M40" s="109"/>
      <c r="N40" s="109">
        <v>0</v>
      </c>
      <c r="O40" s="109"/>
      <c r="P40" s="94"/>
      <c r="Q40" s="94" t="s">
        <v>156</v>
      </c>
      <c r="R40" s="112"/>
    </row>
    <row r="41" spans="1:18" ht="24.95" customHeight="1" x14ac:dyDescent="0.25">
      <c r="A41" s="121" t="s">
        <v>196</v>
      </c>
      <c r="B41" s="107" t="s">
        <v>197</v>
      </c>
      <c r="C41" s="107" t="s">
        <v>9</v>
      </c>
      <c r="D41" s="108">
        <v>480000</v>
      </c>
      <c r="E41" s="110">
        <v>480000</v>
      </c>
      <c r="F41" s="109"/>
      <c r="G41" s="110">
        <f t="shared" si="1"/>
        <v>480000</v>
      </c>
      <c r="H41" s="111"/>
      <c r="I41" s="94" t="s">
        <v>156</v>
      </c>
      <c r="J41" s="94"/>
      <c r="K41" s="94"/>
      <c r="L41" s="94" t="s">
        <v>156</v>
      </c>
      <c r="M41" s="109"/>
      <c r="N41" s="109">
        <v>0</v>
      </c>
      <c r="O41" s="109"/>
      <c r="P41" s="94"/>
      <c r="Q41" s="94" t="s">
        <v>156</v>
      </c>
      <c r="R41" s="112"/>
    </row>
    <row r="42" spans="1:18" ht="24.95" customHeight="1" x14ac:dyDescent="0.25">
      <c r="A42" s="121" t="s">
        <v>198</v>
      </c>
      <c r="B42" s="107" t="s">
        <v>199</v>
      </c>
      <c r="C42" s="107" t="s">
        <v>9</v>
      </c>
      <c r="D42" s="108">
        <v>47900</v>
      </c>
      <c r="E42" s="111">
        <v>47900</v>
      </c>
      <c r="F42" s="109"/>
      <c r="G42" s="110">
        <f t="shared" si="1"/>
        <v>47900</v>
      </c>
      <c r="H42" s="111"/>
      <c r="I42" s="94" t="s">
        <v>156</v>
      </c>
      <c r="J42" s="94"/>
      <c r="K42" s="94"/>
      <c r="L42" s="94" t="s">
        <v>156</v>
      </c>
      <c r="M42" s="109"/>
      <c r="N42" s="109">
        <v>0</v>
      </c>
      <c r="O42" s="109"/>
      <c r="P42" s="94"/>
      <c r="Q42" s="94" t="s">
        <v>156</v>
      </c>
      <c r="R42" s="112"/>
    </row>
    <row r="43" spans="1:18" ht="24.95" customHeight="1" x14ac:dyDescent="0.25">
      <c r="A43" s="121" t="s">
        <v>200</v>
      </c>
      <c r="B43" s="107" t="s">
        <v>201</v>
      </c>
      <c r="C43" s="107" t="s">
        <v>9</v>
      </c>
      <c r="D43" s="108">
        <v>149318</v>
      </c>
      <c r="E43" s="111">
        <v>149318</v>
      </c>
      <c r="F43" s="109"/>
      <c r="G43" s="110">
        <f t="shared" si="1"/>
        <v>149318</v>
      </c>
      <c r="H43" s="111"/>
      <c r="I43" s="94"/>
      <c r="J43" s="94"/>
      <c r="K43" s="94"/>
      <c r="L43" s="94"/>
      <c r="M43" s="109"/>
      <c r="N43" s="109"/>
      <c r="O43" s="109"/>
      <c r="P43" s="94"/>
      <c r="Q43" s="94"/>
      <c r="R43" s="112"/>
    </row>
    <row r="44" spans="1:18" ht="24.95" customHeight="1" x14ac:dyDescent="0.25">
      <c r="A44" s="121"/>
      <c r="B44" s="122"/>
      <c r="C44" s="107"/>
      <c r="D44" s="118">
        <f>SUM(D27:D43)</f>
        <v>15783475</v>
      </c>
      <c r="E44" s="118">
        <f>SUM(E27:E43)</f>
        <v>15783475</v>
      </c>
      <c r="F44" s="108">
        <f>SUM(F27:F43)</f>
        <v>0</v>
      </c>
      <c r="G44" s="118">
        <f>SUM(G27:G43)</f>
        <v>15783475</v>
      </c>
      <c r="H44" s="111"/>
      <c r="I44" s="94"/>
      <c r="J44" s="94"/>
      <c r="K44" s="94"/>
      <c r="L44" s="94"/>
      <c r="M44" s="109"/>
      <c r="N44" s="109"/>
      <c r="O44" s="109"/>
      <c r="P44" s="94"/>
      <c r="Q44" s="94"/>
      <c r="R44" s="112"/>
    </row>
    <row r="45" spans="1:18" ht="24.95" customHeight="1" x14ac:dyDescent="0.25">
      <c r="A45" s="119" t="s">
        <v>202</v>
      </c>
      <c r="B45" s="40"/>
      <c r="C45" s="107"/>
      <c r="D45" s="108"/>
      <c r="E45" s="111"/>
      <c r="F45" s="109"/>
      <c r="G45" s="110"/>
      <c r="H45" s="111"/>
      <c r="I45" s="94"/>
      <c r="J45" s="94"/>
      <c r="K45" s="94"/>
      <c r="L45" s="94"/>
      <c r="M45" s="109"/>
      <c r="N45" s="109"/>
      <c r="O45" s="109"/>
      <c r="P45" s="94"/>
      <c r="Q45" s="94"/>
      <c r="R45" s="112"/>
    </row>
    <row r="46" spans="1:18" ht="24.95" customHeight="1" x14ac:dyDescent="0.25">
      <c r="A46" s="123" t="s">
        <v>203</v>
      </c>
      <c r="B46" s="66"/>
      <c r="C46" s="107"/>
      <c r="D46" s="108"/>
      <c r="E46" s="110"/>
      <c r="F46" s="109"/>
      <c r="G46" s="110"/>
      <c r="H46" s="111"/>
      <c r="I46" s="94"/>
      <c r="J46" s="94"/>
      <c r="K46" s="94"/>
      <c r="L46" s="94"/>
      <c r="M46" s="109"/>
      <c r="N46" s="109">
        <v>0</v>
      </c>
      <c r="O46" s="109"/>
      <c r="P46" s="94"/>
      <c r="Q46" s="94"/>
      <c r="R46" s="112"/>
    </row>
    <row r="47" spans="1:18" ht="36.75" customHeight="1" x14ac:dyDescent="0.25">
      <c r="A47" s="121" t="s">
        <v>204</v>
      </c>
      <c r="B47" s="107" t="s">
        <v>205</v>
      </c>
      <c r="C47" s="107" t="s">
        <v>9</v>
      </c>
      <c r="D47" s="108">
        <v>400000</v>
      </c>
      <c r="E47" s="110">
        <v>400000</v>
      </c>
      <c r="F47" s="110"/>
      <c r="G47" s="110">
        <v>400000</v>
      </c>
      <c r="H47" s="111"/>
      <c r="I47" s="94" t="s">
        <v>156</v>
      </c>
      <c r="J47" s="94"/>
      <c r="K47" s="94"/>
      <c r="L47" s="94" t="s">
        <v>156</v>
      </c>
      <c r="M47" s="109"/>
      <c r="N47" s="109">
        <v>0</v>
      </c>
      <c r="O47" s="109"/>
      <c r="P47" s="94"/>
      <c r="Q47" s="94"/>
      <c r="R47" s="112"/>
    </row>
    <row r="48" spans="1:18" ht="28.5" customHeight="1" x14ac:dyDescent="0.25">
      <c r="A48" s="124"/>
      <c r="C48" s="107"/>
      <c r="D48" s="118">
        <f>SUM(D47)</f>
        <v>400000</v>
      </c>
      <c r="E48" s="125">
        <f>SUM(E47)</f>
        <v>400000</v>
      </c>
      <c r="F48" s="110"/>
      <c r="G48" s="125">
        <f>SUM(G47)</f>
        <v>400000</v>
      </c>
      <c r="H48" s="111"/>
      <c r="I48" s="94"/>
      <c r="J48" s="94"/>
      <c r="K48" s="94"/>
      <c r="L48" s="94"/>
      <c r="M48" s="109"/>
      <c r="N48" s="109"/>
      <c r="O48" s="109"/>
      <c r="P48" s="94"/>
      <c r="Q48" s="94"/>
      <c r="R48" s="112"/>
    </row>
    <row r="49" spans="1:18" ht="24.95" customHeight="1" x14ac:dyDescent="0.25">
      <c r="A49" s="119" t="s">
        <v>206</v>
      </c>
      <c r="B49" s="66"/>
      <c r="C49" s="107"/>
      <c r="D49" s="108"/>
      <c r="E49" s="126"/>
      <c r="F49" s="109"/>
      <c r="G49" s="110"/>
      <c r="H49" s="111"/>
      <c r="I49" s="94"/>
      <c r="J49" s="94"/>
      <c r="K49" s="94"/>
      <c r="L49" s="94"/>
      <c r="M49" s="109"/>
      <c r="N49" s="109"/>
      <c r="O49" s="109"/>
      <c r="P49" s="94"/>
      <c r="Q49" s="94"/>
      <c r="R49" s="112"/>
    </row>
    <row r="50" spans="1:18" ht="24.95" customHeight="1" x14ac:dyDescent="0.25">
      <c r="A50" s="124" t="s">
        <v>207</v>
      </c>
      <c r="B50" s="107" t="s">
        <v>208</v>
      </c>
      <c r="C50" s="107" t="s">
        <v>9</v>
      </c>
      <c r="D50" s="108">
        <v>90000</v>
      </c>
      <c r="E50" s="110">
        <v>90000</v>
      </c>
      <c r="F50" s="109"/>
      <c r="G50" s="110">
        <f>E50+F50</f>
        <v>90000</v>
      </c>
      <c r="H50" s="111"/>
      <c r="I50" s="94" t="s">
        <v>156</v>
      </c>
      <c r="J50" s="94"/>
      <c r="K50" s="94"/>
      <c r="L50" s="94" t="s">
        <v>156</v>
      </c>
      <c r="M50" s="109"/>
      <c r="N50" s="109">
        <v>0</v>
      </c>
      <c r="O50" s="109"/>
      <c r="P50" s="94"/>
      <c r="Q50" s="94" t="s">
        <v>156</v>
      </c>
      <c r="R50" s="112"/>
    </row>
    <row r="51" spans="1:18" ht="24.95" customHeight="1" x14ac:dyDescent="0.25">
      <c r="A51" s="124" t="s">
        <v>209</v>
      </c>
      <c r="B51" s="107" t="s">
        <v>210</v>
      </c>
      <c r="C51" s="107" t="s">
        <v>9</v>
      </c>
      <c r="D51" s="108">
        <v>3300000</v>
      </c>
      <c r="E51" s="110">
        <v>3300000</v>
      </c>
      <c r="F51" s="109"/>
      <c r="G51" s="110">
        <f>E51+F51</f>
        <v>3300000</v>
      </c>
      <c r="H51" s="111"/>
      <c r="I51" s="94" t="s">
        <v>156</v>
      </c>
      <c r="J51" s="94"/>
      <c r="K51" s="94"/>
      <c r="L51" s="94" t="s">
        <v>156</v>
      </c>
      <c r="M51" s="109"/>
      <c r="N51" s="109"/>
      <c r="O51" s="109"/>
      <c r="P51" s="94"/>
      <c r="Q51" s="94"/>
      <c r="R51" s="112"/>
    </row>
    <row r="52" spans="1:18" ht="24.95" customHeight="1" x14ac:dyDescent="0.25">
      <c r="A52" s="124" t="s">
        <v>211</v>
      </c>
      <c r="B52" s="107" t="s">
        <v>212</v>
      </c>
      <c r="C52" s="107" t="s">
        <v>9</v>
      </c>
      <c r="D52" s="108">
        <v>600000</v>
      </c>
      <c r="E52" s="110">
        <v>600000</v>
      </c>
      <c r="F52" s="109"/>
      <c r="G52" s="110">
        <f>E52+F52</f>
        <v>600000</v>
      </c>
      <c r="H52" s="111"/>
      <c r="I52" s="94" t="s">
        <v>156</v>
      </c>
      <c r="J52" s="94"/>
      <c r="K52" s="94"/>
      <c r="L52" s="94" t="s">
        <v>156</v>
      </c>
      <c r="M52" s="109"/>
      <c r="N52" s="109">
        <v>0</v>
      </c>
      <c r="O52" s="109"/>
      <c r="P52" s="94"/>
      <c r="Q52" s="94" t="s">
        <v>156</v>
      </c>
      <c r="R52" s="112"/>
    </row>
    <row r="53" spans="1:18" ht="24.95" customHeight="1" x14ac:dyDescent="0.25">
      <c r="A53" s="124" t="s">
        <v>213</v>
      </c>
      <c r="B53" s="40" t="s">
        <v>213</v>
      </c>
      <c r="C53" s="107" t="s">
        <v>9</v>
      </c>
      <c r="D53" s="108">
        <v>186000</v>
      </c>
      <c r="E53" s="110">
        <v>186000</v>
      </c>
      <c r="F53" s="109"/>
      <c r="G53" s="110">
        <f>E53+F53</f>
        <v>186000</v>
      </c>
      <c r="H53" s="111"/>
      <c r="I53" s="94" t="s">
        <v>156</v>
      </c>
      <c r="J53" s="94"/>
      <c r="K53" s="94" t="s">
        <v>214</v>
      </c>
      <c r="L53" s="94" t="s">
        <v>156</v>
      </c>
      <c r="M53" s="109"/>
      <c r="N53" s="109">
        <v>0</v>
      </c>
      <c r="O53" s="109"/>
      <c r="P53" s="94"/>
      <c r="Q53" s="94"/>
      <c r="R53" s="112"/>
    </row>
    <row r="54" spans="1:18" ht="24.95" customHeight="1" x14ac:dyDescent="0.25">
      <c r="A54" s="124"/>
      <c r="B54" s="66"/>
      <c r="C54" s="127"/>
      <c r="D54" s="118">
        <f>SUM(D50:D53)</f>
        <v>4176000</v>
      </c>
      <c r="E54" s="125">
        <f>SUM(E50:E53)</f>
        <v>4176000</v>
      </c>
      <c r="F54" s="109"/>
      <c r="G54" s="125">
        <f>SUM(G50:G53)</f>
        <v>4176000</v>
      </c>
      <c r="H54" s="111"/>
      <c r="I54" s="94"/>
      <c r="J54" s="94"/>
      <c r="K54" s="94"/>
      <c r="L54" s="94"/>
      <c r="M54" s="109"/>
      <c r="N54" s="109"/>
      <c r="O54" s="109"/>
      <c r="P54" s="94"/>
      <c r="Q54" s="94"/>
      <c r="R54" s="112"/>
    </row>
    <row r="56" spans="1:18" ht="24.95" customHeight="1" x14ac:dyDescent="0.25">
      <c r="E56" s="129"/>
    </row>
  </sheetData>
  <mergeCells count="16">
    <mergeCell ref="N4:O5"/>
    <mergeCell ref="P4:Q5"/>
    <mergeCell ref="R4:R7"/>
    <mergeCell ref="D6:D7"/>
    <mergeCell ref="E6:G6"/>
    <mergeCell ref="H6:H7"/>
    <mergeCell ref="A1:R1"/>
    <mergeCell ref="A2:R2"/>
    <mergeCell ref="E3:K3"/>
    <mergeCell ref="A4:A7"/>
    <mergeCell ref="B4:B7"/>
    <mergeCell ref="C4:C7"/>
    <mergeCell ref="D4:G5"/>
    <mergeCell ref="I4:J5"/>
    <mergeCell ref="K4:L5"/>
    <mergeCell ref="M4:M7"/>
  </mergeCells>
  <phoneticPr fontId="12" type="noConversion"/>
  <pageMargins left="0.59999999999999987" right="0.29015748031496064" top="1.0751968503937008" bottom="0.84527559055118107" header="0.77992125984251981" footer="0.55000000000000004"/>
  <pageSetup paperSize="0" fitToWidth="0" fitToHeight="0" pageOrder="overThenDown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DC9D-F067-4557-8A7D-A252052971F3}">
  <dimension ref="A1:IW62"/>
  <sheetViews>
    <sheetView workbookViewId="0"/>
  </sheetViews>
  <sheetFormatPr defaultRowHeight="16.149999999999999" customHeight="1" x14ac:dyDescent="0.25"/>
  <cols>
    <col min="1" max="1" width="31.75" style="134" customWidth="1"/>
    <col min="2" max="2" width="23.875" style="134" customWidth="1"/>
    <col min="3" max="3" width="21.375" style="134" customWidth="1"/>
    <col min="4" max="4" width="26.25" style="134" customWidth="1"/>
    <col min="5" max="5" width="21.75" style="134" customWidth="1"/>
    <col min="6" max="6" width="12.5" style="134" customWidth="1"/>
    <col min="7" max="8" width="10.375" style="134" customWidth="1"/>
    <col min="9" max="9" width="12.375" style="134" customWidth="1"/>
    <col min="10" max="10" width="12" style="134" customWidth="1"/>
    <col min="11" max="11" width="13.125" style="134" customWidth="1"/>
    <col min="12" max="12" width="17.75" style="134" customWidth="1"/>
    <col min="13" max="13" width="29.25" style="134" customWidth="1"/>
    <col min="14" max="14" width="6.125" style="134" customWidth="1"/>
    <col min="15" max="15" width="6" style="134" customWidth="1"/>
    <col min="16" max="16" width="6.125" style="134" customWidth="1"/>
    <col min="17" max="17" width="6" style="134" customWidth="1"/>
    <col min="18" max="18" width="22.5" style="137" customWidth="1"/>
    <col min="19" max="19" width="21" style="134" customWidth="1"/>
    <col min="20" max="20" width="16.125" style="134" customWidth="1"/>
    <col min="21" max="257" width="8.5" style="134" customWidth="1"/>
    <col min="258" max="1024" width="8.5" customWidth="1"/>
  </cols>
  <sheetData>
    <row r="1" spans="1:20" ht="27.95" customHeight="1" x14ac:dyDescent="0.4">
      <c r="A1" s="189" t="s">
        <v>215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33"/>
    </row>
    <row r="2" spans="1:20" ht="27.95" customHeight="1" x14ac:dyDescent="0.3">
      <c r="A2" s="190" t="s">
        <v>216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35"/>
      <c r="T2" s="135"/>
    </row>
    <row r="3" spans="1:20" ht="16.899999999999999" customHeight="1" x14ac:dyDescent="0.25">
      <c r="A3" s="136" t="s">
        <v>217</v>
      </c>
      <c r="S3" s="138" t="s">
        <v>218</v>
      </c>
    </row>
    <row r="4" spans="1:20" ht="16.5" customHeight="1" x14ac:dyDescent="0.25">
      <c r="A4" s="191" t="s">
        <v>219</v>
      </c>
      <c r="B4" s="192" t="s">
        <v>220</v>
      </c>
      <c r="C4" s="192" t="s">
        <v>221</v>
      </c>
      <c r="D4" s="193" t="s">
        <v>4</v>
      </c>
      <c r="E4" s="193" t="s">
        <v>222</v>
      </c>
      <c r="F4" s="192" t="s">
        <v>223</v>
      </c>
      <c r="G4" s="192"/>
      <c r="H4" s="192"/>
      <c r="I4" s="192"/>
      <c r="J4" s="194" t="s">
        <v>224</v>
      </c>
      <c r="K4" s="194"/>
      <c r="L4" s="194"/>
      <c r="M4" s="192" t="s">
        <v>225</v>
      </c>
      <c r="N4" s="192" t="s">
        <v>226</v>
      </c>
      <c r="O4" s="192"/>
      <c r="P4" s="192" t="s">
        <v>227</v>
      </c>
      <c r="Q4" s="192"/>
      <c r="R4" s="192"/>
      <c r="S4" s="192"/>
      <c r="T4" s="192" t="s">
        <v>228</v>
      </c>
    </row>
    <row r="5" spans="1:20" ht="16.5" customHeight="1" x14ac:dyDescent="0.25">
      <c r="A5" s="191"/>
      <c r="B5" s="192"/>
      <c r="C5" s="192"/>
      <c r="D5" s="193"/>
      <c r="E5" s="193"/>
      <c r="F5" s="192"/>
      <c r="G5" s="192"/>
      <c r="H5" s="192"/>
      <c r="I5" s="192"/>
      <c r="J5" s="194"/>
      <c r="K5" s="194"/>
      <c r="L5" s="194"/>
      <c r="M5" s="192"/>
      <c r="N5" s="192"/>
      <c r="O5" s="192"/>
      <c r="P5" s="192"/>
      <c r="Q5" s="192"/>
      <c r="R5" s="192"/>
      <c r="S5" s="192"/>
      <c r="T5" s="192"/>
    </row>
    <row r="6" spans="1:20" ht="16.149999999999999" customHeight="1" x14ac:dyDescent="0.25">
      <c r="A6" s="191"/>
      <c r="B6" s="192"/>
      <c r="C6" s="192"/>
      <c r="D6" s="193"/>
      <c r="E6" s="193"/>
      <c r="F6" s="192"/>
      <c r="G6" s="192"/>
      <c r="H6" s="192"/>
      <c r="I6" s="192"/>
      <c r="J6" s="194"/>
      <c r="K6" s="194"/>
      <c r="L6" s="194"/>
      <c r="M6" s="192"/>
      <c r="N6" s="192"/>
      <c r="O6" s="192"/>
      <c r="P6" s="192"/>
      <c r="Q6" s="192"/>
      <c r="R6" s="192"/>
      <c r="S6" s="192"/>
      <c r="T6" s="192"/>
    </row>
    <row r="7" spans="1:20" ht="16.5" customHeight="1" x14ac:dyDescent="0.25">
      <c r="A7" s="191"/>
      <c r="B7" s="192"/>
      <c r="C7" s="192"/>
      <c r="D7" s="193"/>
      <c r="E7" s="193"/>
      <c r="F7" s="192" t="s">
        <v>229</v>
      </c>
      <c r="G7" s="192" t="s">
        <v>230</v>
      </c>
      <c r="H7" s="192" t="s">
        <v>231</v>
      </c>
      <c r="I7" s="192" t="s">
        <v>27</v>
      </c>
      <c r="J7" s="192" t="s">
        <v>232</v>
      </c>
      <c r="K7" s="192" t="s">
        <v>233</v>
      </c>
      <c r="L7" s="195" t="s">
        <v>234</v>
      </c>
      <c r="M7" s="192"/>
      <c r="N7" s="139"/>
      <c r="O7" s="140"/>
      <c r="P7" s="139"/>
      <c r="Q7" s="139"/>
      <c r="R7" s="141" t="s">
        <v>235</v>
      </c>
      <c r="S7" s="142" t="s">
        <v>236</v>
      </c>
      <c r="T7" s="192"/>
    </row>
    <row r="8" spans="1:20" ht="16.149999999999999" customHeight="1" x14ac:dyDescent="0.25">
      <c r="A8" s="191"/>
      <c r="B8" s="192"/>
      <c r="C8" s="192"/>
      <c r="D8" s="193"/>
      <c r="E8" s="193"/>
      <c r="F8" s="192"/>
      <c r="G8" s="192"/>
      <c r="H8" s="192"/>
      <c r="I8" s="192"/>
      <c r="J8" s="192"/>
      <c r="K8" s="192"/>
      <c r="L8" s="195"/>
      <c r="M8" s="192"/>
      <c r="N8" s="143" t="s">
        <v>58</v>
      </c>
      <c r="O8" s="144" t="s">
        <v>59</v>
      </c>
      <c r="P8" s="143" t="s">
        <v>58</v>
      </c>
      <c r="Q8" s="143" t="s">
        <v>59</v>
      </c>
      <c r="R8" s="145" t="s">
        <v>237</v>
      </c>
      <c r="S8" s="144" t="s">
        <v>238</v>
      </c>
      <c r="T8" s="192"/>
    </row>
    <row r="9" spans="1:20" ht="16.149999999999999" customHeight="1" x14ac:dyDescent="0.25">
      <c r="A9" s="191"/>
      <c r="B9" s="192"/>
      <c r="C9" s="192"/>
      <c r="D9" s="193"/>
      <c r="E9" s="193"/>
      <c r="F9" s="192"/>
      <c r="G9" s="192"/>
      <c r="H9" s="192"/>
      <c r="I9" s="192"/>
      <c r="J9" s="192"/>
      <c r="K9" s="192"/>
      <c r="L9" s="195"/>
      <c r="M9" s="192"/>
      <c r="N9" s="146"/>
      <c r="O9" s="147"/>
      <c r="P9" s="146"/>
      <c r="Q9" s="146"/>
      <c r="R9" s="148" t="s">
        <v>239</v>
      </c>
      <c r="S9" s="149" t="s">
        <v>240</v>
      </c>
      <c r="T9" s="192"/>
    </row>
    <row r="10" spans="1:20" s="160" customFormat="1" ht="16.149999999999999" customHeight="1" x14ac:dyDescent="0.25">
      <c r="A10" s="150" t="s">
        <v>241</v>
      </c>
      <c r="B10" s="151">
        <v>819912000</v>
      </c>
      <c r="C10" s="152">
        <v>0</v>
      </c>
      <c r="D10" s="153"/>
      <c r="E10" s="153"/>
      <c r="F10" s="154">
        <f>SUM(F25:F40)</f>
        <v>15364789</v>
      </c>
      <c r="G10" s="154">
        <f>SUM(G31:G34)</f>
        <v>0</v>
      </c>
      <c r="H10" s="154">
        <f>SUM(H31:H34)</f>
        <v>0</v>
      </c>
      <c r="I10" s="154">
        <f>SUM(I26:I40)</f>
        <v>15364789</v>
      </c>
      <c r="J10" s="154">
        <f>SUM(J31:J40)</f>
        <v>7469600</v>
      </c>
      <c r="K10" s="155">
        <f>SUM(K26:K40)</f>
        <v>15364789</v>
      </c>
      <c r="L10" s="152"/>
      <c r="M10" s="153"/>
      <c r="N10" s="156"/>
      <c r="O10" s="157"/>
      <c r="P10" s="156"/>
      <c r="Q10" s="156"/>
      <c r="R10" s="158"/>
      <c r="S10" s="159"/>
      <c r="T10" s="153"/>
    </row>
    <row r="11" spans="1:20" ht="16.149999999999999" customHeight="1" x14ac:dyDescent="0.25">
      <c r="A11" s="161" t="s">
        <v>242</v>
      </c>
      <c r="B11" s="162">
        <v>165801000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4"/>
      <c r="T11" s="165"/>
    </row>
    <row r="12" spans="1:20" ht="16.149999999999999" customHeight="1" x14ac:dyDescent="0.25">
      <c r="A12" s="163" t="s">
        <v>243</v>
      </c>
      <c r="B12" s="166">
        <v>41428000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4"/>
      <c r="T12" s="165"/>
    </row>
    <row r="13" spans="1:20" ht="16.149999999999999" customHeight="1" x14ac:dyDescent="0.25">
      <c r="A13" s="163" t="s">
        <v>244</v>
      </c>
      <c r="B13" s="166">
        <v>118873000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4"/>
      <c r="T13" s="165"/>
    </row>
    <row r="14" spans="1:20" ht="16.149999999999999" customHeight="1" x14ac:dyDescent="0.25">
      <c r="A14" s="163" t="s">
        <v>245</v>
      </c>
      <c r="B14" s="166">
        <v>5500000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4"/>
      <c r="T14" s="165"/>
    </row>
    <row r="15" spans="1:20" ht="16.149999999999999" customHeight="1" x14ac:dyDescent="0.25">
      <c r="A15" s="163" t="s">
        <v>246</v>
      </c>
      <c r="B15" s="166">
        <v>54028000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4"/>
      <c r="T15" s="165"/>
    </row>
    <row r="16" spans="1:20" ht="16.149999999999999" customHeight="1" x14ac:dyDescent="0.25">
      <c r="A16" s="163" t="s">
        <v>247</v>
      </c>
      <c r="B16" s="166">
        <v>54028000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4"/>
      <c r="T16" s="165"/>
    </row>
    <row r="17" spans="1:20" ht="16.149999999999999" customHeight="1" x14ac:dyDescent="0.25">
      <c r="A17" s="163" t="s">
        <v>248</v>
      </c>
      <c r="B17" s="166">
        <v>7125000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4"/>
      <c r="T17" s="165"/>
    </row>
    <row r="18" spans="1:20" ht="16.149999999999999" customHeight="1" x14ac:dyDescent="0.25">
      <c r="A18" s="163" t="s">
        <v>249</v>
      </c>
      <c r="B18" s="166">
        <v>409884000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4"/>
      <c r="T18" s="165"/>
    </row>
    <row r="19" spans="1:20" ht="16.149999999999999" customHeight="1" x14ac:dyDescent="0.25">
      <c r="A19" s="163" t="s">
        <v>250</v>
      </c>
      <c r="B19" s="166">
        <v>85805000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4"/>
      <c r="T19" s="165"/>
    </row>
    <row r="20" spans="1:20" ht="16.149999999999999" customHeight="1" x14ac:dyDescent="0.25">
      <c r="A20" s="163" t="s">
        <v>251</v>
      </c>
      <c r="B20" s="166">
        <v>305768000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4"/>
      <c r="T20" s="165"/>
    </row>
    <row r="21" spans="1:20" ht="16.149999999999999" customHeight="1" x14ac:dyDescent="0.25">
      <c r="A21" s="163" t="s">
        <v>252</v>
      </c>
      <c r="B21" s="166">
        <v>18311000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4"/>
      <c r="T21" s="165"/>
    </row>
    <row r="22" spans="1:20" ht="16.149999999999999" customHeight="1" x14ac:dyDescent="0.25">
      <c r="A22" s="163" t="s">
        <v>253</v>
      </c>
      <c r="B22" s="166">
        <v>102664000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4"/>
      <c r="T22" s="165"/>
    </row>
    <row r="23" spans="1:20" ht="16.149999999999999" customHeight="1" x14ac:dyDescent="0.25">
      <c r="A23" s="163" t="s">
        <v>254</v>
      </c>
      <c r="B23" s="166">
        <v>46846000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4"/>
      <c r="T23" s="165"/>
    </row>
    <row r="24" spans="1:20" ht="16.149999999999999" customHeight="1" x14ac:dyDescent="0.25">
      <c r="A24" s="163" t="s">
        <v>255</v>
      </c>
      <c r="B24" s="166">
        <v>25082000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4"/>
      <c r="T24" s="165"/>
    </row>
    <row r="25" spans="1:20" s="174" customFormat="1" ht="16.149999999999999" customHeight="1" x14ac:dyDescent="0.25">
      <c r="A25" s="167" t="s">
        <v>256</v>
      </c>
      <c r="B25" s="168">
        <v>12074000</v>
      </c>
      <c r="C25" s="167"/>
      <c r="D25" s="167"/>
      <c r="E25" s="167"/>
      <c r="F25" s="169"/>
      <c r="G25" s="169"/>
      <c r="H25" s="170"/>
      <c r="I25" s="170"/>
      <c r="J25" s="170"/>
      <c r="K25" s="170"/>
      <c r="L25" s="170"/>
      <c r="M25" s="171"/>
      <c r="N25" s="171"/>
      <c r="O25" s="171"/>
      <c r="P25" s="171"/>
      <c r="Q25" s="171"/>
      <c r="R25" s="171"/>
      <c r="S25" s="172"/>
      <c r="T25" s="173"/>
    </row>
    <row r="26" spans="1:20" s="174" customFormat="1" ht="16.149999999999999" customHeight="1" x14ac:dyDescent="0.25">
      <c r="A26" s="167"/>
      <c r="B26" s="168"/>
      <c r="C26" s="167"/>
      <c r="D26" s="167" t="s">
        <v>155</v>
      </c>
      <c r="E26" s="107" t="s">
        <v>154</v>
      </c>
      <c r="F26" s="169">
        <v>700000</v>
      </c>
      <c r="G26" s="169">
        <v>0</v>
      </c>
      <c r="H26" s="170">
        <v>0</v>
      </c>
      <c r="I26" s="170">
        <f>F26</f>
        <v>700000</v>
      </c>
      <c r="J26" s="170">
        <v>0</v>
      </c>
      <c r="K26" s="170">
        <v>700000</v>
      </c>
      <c r="L26" s="170"/>
      <c r="M26" s="171"/>
      <c r="N26" s="171"/>
      <c r="O26" s="175" t="s">
        <v>156</v>
      </c>
      <c r="P26" s="171"/>
      <c r="Q26" s="175" t="s">
        <v>156</v>
      </c>
      <c r="R26" s="171"/>
      <c r="S26" s="172"/>
      <c r="T26" s="173"/>
    </row>
    <row r="27" spans="1:20" s="174" customFormat="1" ht="16.149999999999999" customHeight="1" x14ac:dyDescent="0.25">
      <c r="A27" s="167"/>
      <c r="B27" s="168"/>
      <c r="C27" s="167"/>
      <c r="D27" s="167" t="s">
        <v>158</v>
      </c>
      <c r="E27" s="167" t="s">
        <v>157</v>
      </c>
      <c r="F27" s="169">
        <f>75000+175000</f>
        <v>250000</v>
      </c>
      <c r="G27" s="169">
        <v>0</v>
      </c>
      <c r="H27" s="170">
        <v>0</v>
      </c>
      <c r="I27" s="170">
        <f>F27</f>
        <v>250000</v>
      </c>
      <c r="J27" s="170">
        <v>0</v>
      </c>
      <c r="K27" s="170">
        <v>250000</v>
      </c>
      <c r="L27" s="170"/>
      <c r="M27" s="171"/>
      <c r="N27" s="171"/>
      <c r="O27" s="175" t="s">
        <v>156</v>
      </c>
      <c r="P27" s="171"/>
      <c r="Q27" s="175" t="s">
        <v>156</v>
      </c>
      <c r="R27" s="171"/>
      <c r="S27" s="172"/>
      <c r="T27" s="173"/>
    </row>
    <row r="28" spans="1:20" s="174" customFormat="1" ht="16.149999999999999" customHeight="1" x14ac:dyDescent="0.25">
      <c r="A28" s="167"/>
      <c r="B28" s="168"/>
      <c r="C28" s="167"/>
      <c r="D28" s="167" t="s">
        <v>160</v>
      </c>
      <c r="E28" s="167" t="s">
        <v>159</v>
      </c>
      <c r="F28" s="169">
        <v>95000</v>
      </c>
      <c r="G28" s="169">
        <v>0</v>
      </c>
      <c r="H28" s="170">
        <v>0</v>
      </c>
      <c r="I28" s="170">
        <f>F28</f>
        <v>95000</v>
      </c>
      <c r="J28" s="170">
        <v>0</v>
      </c>
      <c r="K28" s="170">
        <v>95000</v>
      </c>
      <c r="L28" s="170"/>
      <c r="M28" s="171"/>
      <c r="N28" s="171"/>
      <c r="O28" s="175" t="s">
        <v>156</v>
      </c>
      <c r="P28" s="171"/>
      <c r="Q28" s="175" t="s">
        <v>156</v>
      </c>
      <c r="R28" s="171"/>
      <c r="S28" s="172"/>
      <c r="T28" s="173"/>
    </row>
    <row r="29" spans="1:20" s="174" customFormat="1" ht="16.149999999999999" customHeight="1" x14ac:dyDescent="0.25">
      <c r="A29" s="167"/>
      <c r="B29" s="168"/>
      <c r="C29" s="167"/>
      <c r="D29" s="167" t="s">
        <v>161</v>
      </c>
      <c r="E29" s="167" t="s">
        <v>162</v>
      </c>
      <c r="F29" s="169">
        <v>236789</v>
      </c>
      <c r="G29" s="169">
        <v>0</v>
      </c>
      <c r="H29" s="170">
        <v>0</v>
      </c>
      <c r="I29" s="170">
        <v>236789</v>
      </c>
      <c r="J29" s="170">
        <v>0</v>
      </c>
      <c r="K29" s="170">
        <v>236789</v>
      </c>
      <c r="L29" s="170"/>
      <c r="M29" s="171"/>
      <c r="N29" s="171"/>
      <c r="O29" s="175" t="s">
        <v>156</v>
      </c>
      <c r="P29" s="171"/>
      <c r="Q29" s="175" t="s">
        <v>156</v>
      </c>
      <c r="R29" s="171"/>
      <c r="S29" s="172"/>
      <c r="T29" s="173"/>
    </row>
    <row r="30" spans="1:20" s="174" customFormat="1" ht="32.450000000000003" customHeight="1" x14ac:dyDescent="0.25">
      <c r="A30" s="167"/>
      <c r="B30" s="168"/>
      <c r="C30" s="167"/>
      <c r="D30" s="7" t="s">
        <v>164</v>
      </c>
      <c r="E30" s="7" t="s">
        <v>163</v>
      </c>
      <c r="F30" s="8">
        <v>175000</v>
      </c>
      <c r="G30" s="169">
        <v>0</v>
      </c>
      <c r="H30" s="170">
        <v>0</v>
      </c>
      <c r="I30" s="170">
        <v>175000</v>
      </c>
      <c r="J30" s="170">
        <v>0</v>
      </c>
      <c r="K30" s="170">
        <v>175000</v>
      </c>
      <c r="L30" s="170"/>
      <c r="M30" s="171"/>
      <c r="N30" s="171"/>
      <c r="O30" s="175" t="s">
        <v>156</v>
      </c>
      <c r="P30" s="171"/>
      <c r="Q30" s="175" t="s">
        <v>156</v>
      </c>
      <c r="R30" s="171"/>
      <c r="S30" s="172"/>
      <c r="T30" s="173"/>
    </row>
    <row r="31" spans="1:20" s="174" customFormat="1" ht="16.149999999999999" customHeight="1" x14ac:dyDescent="0.25">
      <c r="A31" s="167"/>
      <c r="B31" s="168"/>
      <c r="C31" s="167"/>
      <c r="D31" s="176" t="s">
        <v>8</v>
      </c>
      <c r="E31" s="167" t="s">
        <v>7</v>
      </c>
      <c r="F31" s="169">
        <v>300000</v>
      </c>
      <c r="G31" s="169">
        <v>0</v>
      </c>
      <c r="H31" s="170">
        <v>0</v>
      </c>
      <c r="I31" s="170">
        <f t="shared" ref="I31:I40" si="0">SUM(F31:H31)</f>
        <v>300000</v>
      </c>
      <c r="J31" s="170">
        <v>300000</v>
      </c>
      <c r="K31" s="170">
        <v>300000</v>
      </c>
      <c r="L31" s="170"/>
      <c r="M31" s="171"/>
      <c r="N31" s="171"/>
      <c r="O31" s="175" t="s">
        <v>156</v>
      </c>
      <c r="P31" s="171"/>
      <c r="Q31" s="175" t="s">
        <v>156</v>
      </c>
      <c r="R31" s="171"/>
      <c r="S31" s="172"/>
      <c r="T31" s="173"/>
    </row>
    <row r="32" spans="1:20" s="174" customFormat="1" ht="16.149999999999999" customHeight="1" x14ac:dyDescent="0.25">
      <c r="A32" s="167"/>
      <c r="B32" s="168"/>
      <c r="C32" s="167"/>
      <c r="D32" s="176" t="s">
        <v>10</v>
      </c>
      <c r="E32" s="167" t="s">
        <v>7</v>
      </c>
      <c r="F32" s="169">
        <v>300000</v>
      </c>
      <c r="G32" s="169">
        <v>0</v>
      </c>
      <c r="H32" s="170">
        <v>0</v>
      </c>
      <c r="I32" s="170">
        <f t="shared" si="0"/>
        <v>300000</v>
      </c>
      <c r="J32" s="170">
        <v>300000</v>
      </c>
      <c r="K32" s="170">
        <v>300000</v>
      </c>
      <c r="L32" s="170"/>
      <c r="M32" s="171"/>
      <c r="N32" s="171"/>
      <c r="O32" s="175" t="s">
        <v>156</v>
      </c>
      <c r="P32" s="171"/>
      <c r="Q32" s="175" t="s">
        <v>156</v>
      </c>
      <c r="R32" s="171"/>
      <c r="S32" s="172"/>
      <c r="T32" s="173"/>
    </row>
    <row r="33" spans="1:20" s="174" customFormat="1" ht="16.149999999999999" customHeight="1" x14ac:dyDescent="0.25">
      <c r="A33" s="167"/>
      <c r="B33" s="168"/>
      <c r="C33" s="167"/>
      <c r="D33" s="176" t="s">
        <v>12</v>
      </c>
      <c r="E33" s="167" t="s">
        <v>11</v>
      </c>
      <c r="F33" s="169">
        <v>100000</v>
      </c>
      <c r="G33" s="169">
        <v>0</v>
      </c>
      <c r="H33" s="170">
        <v>0</v>
      </c>
      <c r="I33" s="170">
        <f t="shared" si="0"/>
        <v>100000</v>
      </c>
      <c r="J33" s="170">
        <v>100000</v>
      </c>
      <c r="K33" s="170">
        <v>100000</v>
      </c>
      <c r="L33" s="170"/>
      <c r="M33" s="171"/>
      <c r="N33" s="171"/>
      <c r="O33" s="175" t="s">
        <v>156</v>
      </c>
      <c r="P33" s="171"/>
      <c r="Q33" s="175" t="s">
        <v>156</v>
      </c>
      <c r="R33" s="171"/>
      <c r="S33" s="172"/>
      <c r="T33" s="173"/>
    </row>
    <row r="34" spans="1:20" s="174" customFormat="1" ht="32.450000000000003" customHeight="1" x14ac:dyDescent="0.25">
      <c r="A34" s="167"/>
      <c r="B34" s="168"/>
      <c r="C34" s="167"/>
      <c r="D34" s="176" t="s">
        <v>14</v>
      </c>
      <c r="E34" s="167" t="s">
        <v>13</v>
      </c>
      <c r="F34" s="169">
        <v>300000</v>
      </c>
      <c r="G34" s="169">
        <v>0</v>
      </c>
      <c r="H34" s="170">
        <v>0</v>
      </c>
      <c r="I34" s="170">
        <f t="shared" si="0"/>
        <v>300000</v>
      </c>
      <c r="J34" s="170">
        <v>300000</v>
      </c>
      <c r="K34" s="170">
        <v>300000</v>
      </c>
      <c r="L34" s="170"/>
      <c r="M34" s="171"/>
      <c r="N34" s="171"/>
      <c r="O34" s="175" t="s">
        <v>156</v>
      </c>
      <c r="P34" s="171"/>
      <c r="Q34" s="175" t="s">
        <v>156</v>
      </c>
      <c r="R34" s="171"/>
      <c r="S34" s="172"/>
      <c r="T34" s="173"/>
    </row>
    <row r="35" spans="1:20" s="174" customFormat="1" ht="32.450000000000003" customHeight="1" x14ac:dyDescent="0.25">
      <c r="A35" s="167"/>
      <c r="B35" s="168"/>
      <c r="C35" s="167"/>
      <c r="D35" s="176" t="s">
        <v>16</v>
      </c>
      <c r="E35" s="167" t="s">
        <v>15</v>
      </c>
      <c r="F35" s="169">
        <v>271000</v>
      </c>
      <c r="G35" s="169">
        <v>0</v>
      </c>
      <c r="H35" s="170">
        <v>0</v>
      </c>
      <c r="I35" s="170">
        <f t="shared" si="0"/>
        <v>271000</v>
      </c>
      <c r="J35" s="170">
        <v>162600</v>
      </c>
      <c r="K35" s="170">
        <v>271000</v>
      </c>
      <c r="L35" s="170"/>
      <c r="M35" s="171"/>
      <c r="N35" s="171"/>
      <c r="O35" s="175" t="s">
        <v>156</v>
      </c>
      <c r="P35" s="171"/>
      <c r="Q35" s="175" t="s">
        <v>156</v>
      </c>
      <c r="R35" s="171"/>
      <c r="S35" s="172"/>
      <c r="T35" s="173"/>
    </row>
    <row r="36" spans="1:20" s="174" customFormat="1" ht="32.450000000000003" customHeight="1" x14ac:dyDescent="0.25">
      <c r="A36" s="167"/>
      <c r="B36" s="168"/>
      <c r="C36" s="167"/>
      <c r="D36" s="176" t="s">
        <v>18</v>
      </c>
      <c r="E36" s="167" t="s">
        <v>17</v>
      </c>
      <c r="F36" s="169">
        <v>201000</v>
      </c>
      <c r="G36" s="169">
        <v>0</v>
      </c>
      <c r="H36" s="170">
        <v>0</v>
      </c>
      <c r="I36" s="170">
        <f t="shared" si="0"/>
        <v>201000</v>
      </c>
      <c r="J36" s="170">
        <v>201000</v>
      </c>
      <c r="K36" s="170">
        <v>201000</v>
      </c>
      <c r="L36" s="170"/>
      <c r="M36" s="171"/>
      <c r="N36" s="171"/>
      <c r="O36" s="175" t="s">
        <v>156</v>
      </c>
      <c r="P36" s="171"/>
      <c r="Q36" s="175" t="s">
        <v>156</v>
      </c>
      <c r="R36" s="171"/>
      <c r="S36" s="172"/>
      <c r="T36" s="173"/>
    </row>
    <row r="37" spans="1:20" s="174" customFormat="1" ht="32.450000000000003" customHeight="1" x14ac:dyDescent="0.25">
      <c r="A37" s="167"/>
      <c r="B37" s="168"/>
      <c r="C37" s="167"/>
      <c r="D37" s="176" t="s">
        <v>20</v>
      </c>
      <c r="E37" s="167" t="s">
        <v>19</v>
      </c>
      <c r="F37" s="169">
        <v>396000</v>
      </c>
      <c r="G37" s="169">
        <v>0</v>
      </c>
      <c r="H37" s="170">
        <v>0</v>
      </c>
      <c r="I37" s="170">
        <f t="shared" si="0"/>
        <v>396000</v>
      </c>
      <c r="J37" s="170">
        <v>396000</v>
      </c>
      <c r="K37" s="170">
        <v>396000</v>
      </c>
      <c r="L37" s="170"/>
      <c r="M37" s="171"/>
      <c r="N37" s="171"/>
      <c r="O37" s="175" t="s">
        <v>156</v>
      </c>
      <c r="P37" s="171"/>
      <c r="Q37" s="175" t="s">
        <v>156</v>
      </c>
      <c r="R37" s="171"/>
      <c r="S37" s="172"/>
      <c r="T37" s="173"/>
    </row>
    <row r="38" spans="1:20" s="174" customFormat="1" ht="16.149999999999999" customHeight="1" x14ac:dyDescent="0.25">
      <c r="A38" s="167"/>
      <c r="B38" s="167"/>
      <c r="C38" s="167"/>
      <c r="D38" s="176" t="s">
        <v>22</v>
      </c>
      <c r="E38" s="167" t="s">
        <v>21</v>
      </c>
      <c r="F38" s="169">
        <v>1500000</v>
      </c>
      <c r="G38" s="169">
        <v>0</v>
      </c>
      <c r="H38" s="170">
        <v>0</v>
      </c>
      <c r="I38" s="170">
        <f t="shared" si="0"/>
        <v>1500000</v>
      </c>
      <c r="J38" s="170">
        <v>1050000</v>
      </c>
      <c r="K38" s="170">
        <v>1500000</v>
      </c>
      <c r="L38" s="171"/>
      <c r="M38" s="171"/>
      <c r="N38" s="171"/>
      <c r="O38" s="175" t="s">
        <v>156</v>
      </c>
      <c r="P38" s="171"/>
      <c r="Q38" s="175" t="s">
        <v>156</v>
      </c>
      <c r="R38" s="171"/>
      <c r="S38" s="172"/>
      <c r="T38" s="173"/>
    </row>
    <row r="39" spans="1:20" s="174" customFormat="1" ht="32.450000000000003" customHeight="1" x14ac:dyDescent="0.25">
      <c r="A39" s="167"/>
      <c r="B39" s="167"/>
      <c r="C39" s="167"/>
      <c r="D39" s="176" t="s">
        <v>24</v>
      </c>
      <c r="E39" s="167" t="s">
        <v>23</v>
      </c>
      <c r="F39" s="169">
        <v>9800000</v>
      </c>
      <c r="G39" s="169">
        <v>0</v>
      </c>
      <c r="H39" s="170">
        <v>0</v>
      </c>
      <c r="I39" s="170">
        <f t="shared" si="0"/>
        <v>9800000</v>
      </c>
      <c r="J39" s="170">
        <v>3920000</v>
      </c>
      <c r="K39" s="170">
        <v>9800000</v>
      </c>
      <c r="L39" s="171"/>
      <c r="M39" s="171"/>
      <c r="N39" s="171"/>
      <c r="O39" s="175" t="s">
        <v>156</v>
      </c>
      <c r="P39" s="171"/>
      <c r="Q39" s="175" t="s">
        <v>156</v>
      </c>
      <c r="R39" s="171"/>
      <c r="S39" s="172"/>
      <c r="T39" s="173"/>
    </row>
    <row r="40" spans="1:20" s="174" customFormat="1" ht="32.450000000000003" customHeight="1" x14ac:dyDescent="0.25">
      <c r="A40" s="167"/>
      <c r="B40" s="167"/>
      <c r="C40" s="167"/>
      <c r="D40" s="176" t="s">
        <v>257</v>
      </c>
      <c r="E40" s="167" t="s">
        <v>25</v>
      </c>
      <c r="F40" s="169">
        <v>740000</v>
      </c>
      <c r="G40" s="169">
        <v>0</v>
      </c>
      <c r="H40" s="170">
        <v>0</v>
      </c>
      <c r="I40" s="170">
        <f t="shared" si="0"/>
        <v>740000</v>
      </c>
      <c r="J40" s="170">
        <v>740000</v>
      </c>
      <c r="K40" s="177">
        <v>740000</v>
      </c>
      <c r="L40" s="171"/>
      <c r="M40" s="171"/>
      <c r="N40" s="171"/>
      <c r="O40" s="175" t="s">
        <v>156</v>
      </c>
      <c r="P40" s="171"/>
      <c r="Q40" s="175" t="s">
        <v>156</v>
      </c>
      <c r="R40" s="171"/>
      <c r="S40" s="172"/>
      <c r="T40" s="173"/>
    </row>
    <row r="41" spans="1:20" s="174" customFormat="1" ht="16.149999999999999" customHeight="1" x14ac:dyDescent="0.25">
      <c r="A41" s="163" t="s">
        <v>258</v>
      </c>
      <c r="B41" s="166">
        <v>9690000</v>
      </c>
      <c r="C41" s="171"/>
      <c r="D41" s="171"/>
      <c r="F41" s="8"/>
      <c r="G41" s="170"/>
      <c r="H41" s="177"/>
      <c r="I41" s="177"/>
      <c r="J41" s="178"/>
      <c r="K41" s="177"/>
      <c r="L41" s="171"/>
      <c r="M41" s="171"/>
      <c r="N41" s="171"/>
      <c r="O41" s="175"/>
      <c r="P41" s="171"/>
      <c r="Q41" s="175"/>
      <c r="R41" s="171"/>
      <c r="S41" s="172"/>
      <c r="T41" s="173"/>
    </row>
    <row r="42" spans="1:20" s="174" customFormat="1" ht="16.149999999999999" customHeight="1" x14ac:dyDescent="0.25">
      <c r="A42" s="163" t="s">
        <v>259</v>
      </c>
      <c r="B42" s="166">
        <v>33564000</v>
      </c>
      <c r="C42" s="171"/>
      <c r="D42" s="171"/>
      <c r="E42" s="7"/>
      <c r="F42" s="8"/>
      <c r="G42" s="170"/>
      <c r="H42" s="177"/>
      <c r="I42" s="177"/>
      <c r="J42" s="178"/>
      <c r="K42" s="177"/>
      <c r="L42" s="171"/>
      <c r="M42" s="171"/>
      <c r="N42" s="171"/>
      <c r="O42" s="175"/>
      <c r="P42" s="171"/>
      <c r="Q42" s="175"/>
      <c r="R42" s="171"/>
      <c r="S42" s="172"/>
      <c r="T42" s="173"/>
    </row>
    <row r="43" spans="1:20" s="174" customFormat="1" ht="16.149999999999999" customHeight="1" x14ac:dyDescent="0.25">
      <c r="A43" s="163" t="s">
        <v>260</v>
      </c>
      <c r="B43" s="166">
        <v>8691000</v>
      </c>
      <c r="C43" s="171"/>
      <c r="D43" s="7"/>
      <c r="E43" s="7"/>
      <c r="F43" s="8"/>
      <c r="G43" s="170"/>
      <c r="H43" s="177"/>
      <c r="I43" s="177"/>
      <c r="J43" s="177"/>
      <c r="K43" s="177"/>
      <c r="L43" s="171"/>
      <c r="M43" s="171"/>
      <c r="N43" s="171"/>
      <c r="O43" s="175"/>
      <c r="P43" s="171"/>
      <c r="Q43" s="175"/>
      <c r="R43" s="171"/>
      <c r="S43" s="172"/>
      <c r="T43" s="173"/>
    </row>
    <row r="44" spans="1:20" s="174" customFormat="1" ht="16.149999999999999" customHeight="1" x14ac:dyDescent="0.25">
      <c r="A44" s="163" t="s">
        <v>261</v>
      </c>
      <c r="B44" s="166">
        <v>8740000</v>
      </c>
      <c r="C44" s="171"/>
      <c r="D44" s="171"/>
      <c r="E44" s="171"/>
      <c r="F44" s="170"/>
      <c r="G44" s="170"/>
      <c r="H44" s="170"/>
      <c r="I44" s="170"/>
      <c r="J44" s="170"/>
      <c r="K44" s="170"/>
      <c r="L44" s="171"/>
      <c r="M44" s="171"/>
      <c r="N44" s="171"/>
      <c r="O44" s="175"/>
      <c r="P44" s="171"/>
      <c r="Q44" s="175"/>
      <c r="R44" s="171"/>
      <c r="S44" s="172"/>
      <c r="T44" s="173"/>
    </row>
    <row r="45" spans="1:20" s="174" customFormat="1" ht="16.149999999999999" customHeight="1" x14ac:dyDescent="0.25">
      <c r="A45" s="163" t="s">
        <v>262</v>
      </c>
      <c r="B45" s="166">
        <v>8466000</v>
      </c>
      <c r="C45" s="171"/>
      <c r="D45" s="171"/>
      <c r="E45" s="171"/>
      <c r="F45" s="170"/>
      <c r="G45" s="170"/>
      <c r="H45" s="170"/>
      <c r="I45" s="170"/>
      <c r="J45" s="170"/>
      <c r="K45" s="170"/>
      <c r="L45" s="171"/>
      <c r="M45" s="171"/>
      <c r="N45" s="171"/>
      <c r="O45" s="175"/>
      <c r="P45" s="171"/>
      <c r="Q45" s="175"/>
      <c r="R45" s="171"/>
      <c r="S45" s="172"/>
      <c r="T45" s="173"/>
    </row>
    <row r="46" spans="1:20" ht="16.149999999999999" customHeight="1" x14ac:dyDescent="0.25">
      <c r="A46" s="163" t="s">
        <v>263</v>
      </c>
      <c r="B46" s="166">
        <v>7667000</v>
      </c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4"/>
      <c r="T46" s="165"/>
    </row>
    <row r="47" spans="1:20" ht="16.149999999999999" customHeight="1" x14ac:dyDescent="0.25">
      <c r="A47" s="163"/>
      <c r="B47" s="166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4"/>
      <c r="T47" s="165"/>
    </row>
    <row r="48" spans="1:20" s="181" customFormat="1" ht="19.899999999999999" customHeight="1" x14ac:dyDescent="0.25">
      <c r="A48" s="179" t="s">
        <v>264</v>
      </c>
      <c r="B48" s="180"/>
      <c r="Q48" s="182"/>
      <c r="R48" s="182"/>
    </row>
    <row r="49" spans="1:19" s="184" customFormat="1" ht="19.899999999999999" customHeight="1" x14ac:dyDescent="0.25">
      <c r="A49" s="183" t="s">
        <v>265</v>
      </c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Q49" s="185"/>
      <c r="R49" s="185"/>
    </row>
    <row r="50" spans="1:19" s="184" customFormat="1" ht="19.899999999999999" customHeight="1" x14ac:dyDescent="0.25">
      <c r="A50" s="181" t="s">
        <v>266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Q50" s="185"/>
      <c r="R50" s="185"/>
    </row>
    <row r="51" spans="1:19" s="184" customFormat="1" ht="19.899999999999999" customHeight="1" x14ac:dyDescent="0.25">
      <c r="A51" s="181" t="s">
        <v>267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Q51" s="185"/>
      <c r="R51" s="185"/>
    </row>
    <row r="52" spans="1:19" s="184" customFormat="1" ht="19.899999999999999" customHeight="1" x14ac:dyDescent="0.25">
      <c r="A52" s="181" t="s">
        <v>268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Q52" s="185"/>
      <c r="R52" s="185"/>
    </row>
    <row r="53" spans="1:19" s="184" customFormat="1" ht="19.899999999999999" customHeight="1" x14ac:dyDescent="0.25">
      <c r="A53" s="181" t="s">
        <v>269</v>
      </c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Q53" s="185"/>
      <c r="R53" s="185"/>
    </row>
    <row r="54" spans="1:19" s="184" customFormat="1" ht="19.899999999999999" customHeight="1" x14ac:dyDescent="0.25">
      <c r="A54" s="181" t="s">
        <v>270</v>
      </c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Q54" s="185"/>
      <c r="R54" s="185"/>
    </row>
    <row r="55" spans="1:19" s="184" customFormat="1" ht="19.899999999999999" customHeight="1" x14ac:dyDescent="0.25">
      <c r="A55" s="181" t="s">
        <v>271</v>
      </c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Q55" s="185"/>
      <c r="R55" s="185"/>
    </row>
    <row r="56" spans="1:19" s="184" customFormat="1" ht="19.899999999999999" customHeight="1" x14ac:dyDescent="0.25">
      <c r="A56" s="179" t="s">
        <v>272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Q56" s="185"/>
      <c r="R56" s="185"/>
    </row>
    <row r="57" spans="1:19" s="184" customFormat="1" ht="19.899999999999999" customHeight="1" x14ac:dyDescent="0.25">
      <c r="A57" s="181" t="s">
        <v>273</v>
      </c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Q57" s="185"/>
      <c r="R57" s="185"/>
    </row>
    <row r="58" spans="1:19" s="184" customFormat="1" ht="19.899999999999999" customHeight="1" x14ac:dyDescent="0.25">
      <c r="A58" s="181" t="s">
        <v>274</v>
      </c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Q58" s="185"/>
      <c r="R58" s="185"/>
    </row>
    <row r="59" spans="1:19" s="181" customFormat="1" ht="19.899999999999999" customHeight="1" x14ac:dyDescent="0.25">
      <c r="A59" s="179" t="s">
        <v>275</v>
      </c>
      <c r="Q59" s="182"/>
      <c r="R59" s="182"/>
    </row>
    <row r="60" spans="1:19" s="187" customFormat="1" ht="19.899999999999999" customHeight="1" x14ac:dyDescent="0.25">
      <c r="A60" s="186" t="s">
        <v>276</v>
      </c>
      <c r="R60" s="188"/>
      <c r="S60" s="188"/>
    </row>
    <row r="61" spans="1:19" s="187" customFormat="1" ht="19.899999999999999" customHeight="1" x14ac:dyDescent="0.25">
      <c r="A61" s="186" t="s">
        <v>277</v>
      </c>
      <c r="R61" s="188"/>
      <c r="S61" s="188"/>
    </row>
    <row r="62" spans="1:19" s="187" customFormat="1" ht="19.899999999999999" customHeight="1" x14ac:dyDescent="0.25">
      <c r="A62" s="186" t="s">
        <v>278</v>
      </c>
      <c r="R62" s="188"/>
      <c r="S62" s="188"/>
    </row>
  </sheetData>
  <mergeCells count="20">
    <mergeCell ref="N4:O6"/>
    <mergeCell ref="P4:S6"/>
    <mergeCell ref="T4:T9"/>
    <mergeCell ref="F7:F9"/>
    <mergeCell ref="G7:G9"/>
    <mergeCell ref="H7:H9"/>
    <mergeCell ref="I7:I9"/>
    <mergeCell ref="J7:J9"/>
    <mergeCell ref="K7:K9"/>
    <mergeCell ref="L7:L9"/>
    <mergeCell ref="A1:R1"/>
    <mergeCell ref="A2:R2"/>
    <mergeCell ref="A4:A9"/>
    <mergeCell ref="B4:B9"/>
    <mergeCell ref="C4:C9"/>
    <mergeCell ref="D4:D9"/>
    <mergeCell ref="E4:E9"/>
    <mergeCell ref="F4:I6"/>
    <mergeCell ref="J4:L6"/>
    <mergeCell ref="M4:M9"/>
  </mergeCells>
  <phoneticPr fontId="12" type="noConversion"/>
  <pageMargins left="0.74015748031496065" right="0.52007874015748023" top="0.8051181102362206" bottom="0.58543307086614171" header="0.50984251968503946" footer="0.29015748031496064"/>
  <pageSetup paperSize="0" fitToWidth="0" fitToHeight="0" pageOrder="overThenDown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四季 </vt:lpstr>
      <vt:lpstr>99委辦 (2)</vt:lpstr>
      <vt:lpstr>99補助(2)</vt:lpstr>
      <vt:lpstr>主計4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ntcri</dc:creator>
  <cp:lastModifiedBy>Emma Fan</cp:lastModifiedBy>
  <cp:lastPrinted>2011-01-18T17:53:24Z</cp:lastPrinted>
  <dcterms:created xsi:type="dcterms:W3CDTF">2007-03-20T09:26:04Z</dcterms:created>
  <dcterms:modified xsi:type="dcterms:W3CDTF">2024-06-24T05:41:19Z</dcterms:modified>
</cp:coreProperties>
</file>